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lections\caed\hi\"/>
    </mc:Choice>
  </mc:AlternateContent>
  <xr:revisionPtr revIDLastSave="0" documentId="13_ncr:1_{1303B8E3-264B-4750-8566-E2A98144E48A}" xr6:coauthVersionLast="47" xr6:coauthVersionMax="47" xr10:uidLastSave="{00000000-0000-0000-0000-000000000000}"/>
  <bookViews>
    <workbookView xWindow="-120" yWindow="-120" windowWidth="29040" windowHeight="16440" xr2:uid="{BDC14994-19D2-47E3-9A20-F9E110A38188}"/>
  </bookViews>
  <sheets>
    <sheet name="a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9" i="11" l="1"/>
  <c r="F138" i="11"/>
  <c r="F136" i="11"/>
  <c r="F135" i="11"/>
  <c r="F134" i="11"/>
  <c r="F132" i="11"/>
  <c r="F131" i="11"/>
  <c r="F130" i="11"/>
  <c r="F129" i="11"/>
  <c r="F127" i="11"/>
  <c r="F126" i="11"/>
  <c r="F125" i="11"/>
  <c r="F124" i="11"/>
  <c r="F123" i="11"/>
  <c r="F121" i="11"/>
  <c r="F120" i="11"/>
  <c r="F119" i="11"/>
  <c r="F117" i="11"/>
  <c r="F116" i="11"/>
  <c r="F115" i="11"/>
  <c r="F114" i="11"/>
  <c r="F113" i="11"/>
  <c r="F112" i="11"/>
  <c r="F111" i="11"/>
  <c r="F110" i="11"/>
  <c r="F109" i="11"/>
  <c r="F107" i="11"/>
  <c r="F106" i="11"/>
  <c r="F105" i="11"/>
  <c r="F104" i="11"/>
  <c r="F103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5" i="11"/>
  <c r="F64" i="11"/>
  <c r="F63" i="11"/>
  <c r="F61" i="11"/>
  <c r="F60" i="11"/>
  <c r="F59" i="11"/>
  <c r="F58" i="11"/>
  <c r="F56" i="11"/>
  <c r="F55" i="11"/>
  <c r="F54" i="11"/>
  <c r="F53" i="11"/>
  <c r="F52" i="11"/>
  <c r="F51" i="11"/>
  <c r="F50" i="11"/>
  <c r="F49" i="11"/>
  <c r="F48" i="11"/>
  <c r="F45" i="11"/>
  <c r="F44" i="11"/>
  <c r="F43" i="11"/>
  <c r="F42" i="11"/>
  <c r="F41" i="11"/>
  <c r="F40" i="11"/>
  <c r="F38" i="11"/>
  <c r="F37" i="11"/>
  <c r="F36" i="11"/>
  <c r="F34" i="11"/>
  <c r="F33" i="11"/>
  <c r="F31" i="11"/>
  <c r="F30" i="11"/>
  <c r="F29" i="11"/>
  <c r="F28" i="11"/>
  <c r="F26" i="11"/>
  <c r="F25" i="11"/>
  <c r="F24" i="11"/>
  <c r="F22" i="11"/>
  <c r="F21" i="11"/>
  <c r="F20" i="11"/>
  <c r="F19" i="11"/>
  <c r="F18" i="11"/>
  <c r="F17" i="11"/>
  <c r="F16" i="11"/>
  <c r="F15" i="11"/>
  <c r="F14" i="11"/>
  <c r="F13" i="11"/>
  <c r="F11" i="11"/>
  <c r="F10" i="11"/>
  <c r="F9" i="11"/>
  <c r="F7" i="11"/>
  <c r="F6" i="11"/>
  <c r="F5" i="11"/>
  <c r="F4" i="11"/>
  <c r="F3" i="11"/>
  <c r="E46" i="11"/>
  <c r="E66" i="11"/>
  <c r="G63" i="11"/>
  <c r="E62" i="11"/>
  <c r="G58" i="11"/>
  <c r="E12" i="11"/>
  <c r="E39" i="11"/>
  <c r="G36" i="11"/>
  <c r="E27" i="11"/>
  <c r="E137" i="11"/>
  <c r="G103" i="11"/>
  <c r="E140" i="11"/>
  <c r="G138" i="11"/>
  <c r="G134" i="11"/>
  <c r="E133" i="11"/>
  <c r="G129" i="11"/>
  <c r="H138" i="11" l="1"/>
  <c r="H36" i="11"/>
  <c r="H134" i="11"/>
  <c r="G24" i="11"/>
  <c r="E80" i="11"/>
  <c r="E57" i="11"/>
  <c r="E35" i="11"/>
  <c r="G33" i="11"/>
  <c r="E32" i="11"/>
  <c r="G28" i="11"/>
  <c r="E23" i="11"/>
  <c r="G13" i="11"/>
  <c r="G9" i="11"/>
  <c r="E8" i="11"/>
  <c r="E122" i="11"/>
  <c r="G119" i="11"/>
  <c r="E118" i="11"/>
  <c r="G109" i="11"/>
  <c r="H58" i="11" l="1"/>
  <c r="H28" i="11"/>
  <c r="H63" i="11"/>
  <c r="H129" i="11"/>
  <c r="H24" i="11"/>
  <c r="H33" i="11" l="1"/>
  <c r="H9" i="11"/>
  <c r="H13" i="11"/>
  <c r="H109" i="11"/>
  <c r="H119" i="11"/>
  <c r="E128" i="11" l="1"/>
  <c r="G123" i="11"/>
  <c r="E108" i="11"/>
  <c r="E102" i="11"/>
  <c r="H123" i="11" l="1"/>
  <c r="H103" i="11"/>
</calcChain>
</file>

<file path=xl/sharedStrings.xml><?xml version="1.0" encoding="utf-8"?>
<sst xmlns="http://schemas.openxmlformats.org/spreadsheetml/2006/main" count="169" uniqueCount="149">
  <si>
    <t>Total</t>
  </si>
  <si>
    <t>Margin</t>
  </si>
  <si>
    <t>Votes</t>
  </si>
  <si>
    <t>Hawaii</t>
  </si>
  <si>
    <t>%</t>
  </si>
  <si>
    <t>Oahu</t>
  </si>
  <si>
    <t>Hanalei</t>
  </si>
  <si>
    <t>Waimea</t>
  </si>
  <si>
    <t>Lihue</t>
  </si>
  <si>
    <t>Lahaina</t>
  </si>
  <si>
    <t>Makawao</t>
  </si>
  <si>
    <t>Molokai</t>
  </si>
  <si>
    <t>Kohala</t>
  </si>
  <si>
    <t>Kau</t>
  </si>
  <si>
    <t>Hana</t>
  </si>
  <si>
    <t>Hamakua</t>
  </si>
  <si>
    <t>Maui</t>
  </si>
  <si>
    <t>Kauai</t>
  </si>
  <si>
    <t>Island</t>
  </si>
  <si>
    <t>Waialua</t>
  </si>
  <si>
    <t>Ewa</t>
  </si>
  <si>
    <t>District</t>
  </si>
  <si>
    <t>Hilo</t>
  </si>
  <si>
    <t>Wailuku</t>
  </si>
  <si>
    <t>Honolulu</t>
  </si>
  <si>
    <t>Koolaupoko</t>
  </si>
  <si>
    <t>South Kona</t>
  </si>
  <si>
    <t>North Kona</t>
  </si>
  <si>
    <t>Koolauloa</t>
  </si>
  <si>
    <t>Puna</t>
  </si>
  <si>
    <t>Kaanapali</t>
  </si>
  <si>
    <t>Candidate</t>
  </si>
  <si>
    <t>W. M. Kipikona</t>
  </si>
  <si>
    <t>E. Lilikalani</t>
  </si>
  <si>
    <t>Lahilahi</t>
  </si>
  <si>
    <t>F. Pahia</t>
  </si>
  <si>
    <t>F. Brown</t>
  </si>
  <si>
    <t>J. Kaluhi</t>
  </si>
  <si>
    <t>J. L. Kaulukou</t>
  </si>
  <si>
    <t>S. K. Mahoe</t>
  </si>
  <si>
    <t>G. Richardson</t>
  </si>
  <si>
    <t>J. Nakookoo</t>
  </si>
  <si>
    <t>J. Kauhane</t>
  </si>
  <si>
    <t>G. W. Pilipo</t>
  </si>
  <si>
    <t>D. H. Nahinu</t>
  </si>
  <si>
    <t>J. Kauai</t>
  </si>
  <si>
    <t>G. B. Palohau</t>
  </si>
  <si>
    <t>W. H. Rice</t>
  </si>
  <si>
    <t>J. Keau</t>
  </si>
  <si>
    <t>J. A. Nahaku</t>
  </si>
  <si>
    <t>J. W. Moanauli</t>
  </si>
  <si>
    <t>Keo Kaaka</t>
  </si>
  <si>
    <t>A. K. Kupuiakea</t>
  </si>
  <si>
    <t>A. P. Kalaukoa</t>
  </si>
  <si>
    <t>F. S. Keiki</t>
  </si>
  <si>
    <t>J. Kanui</t>
  </si>
  <si>
    <t>J. M. Poepoe</t>
  </si>
  <si>
    <t>W. L. Holokahiki</t>
  </si>
  <si>
    <t>Kahikina Kelekona</t>
  </si>
  <si>
    <t>J. Kalama</t>
  </si>
  <si>
    <t>J. Kolokahano</t>
  </si>
  <si>
    <t>Kanakaole</t>
  </si>
  <si>
    <t>Mikalemi</t>
  </si>
  <si>
    <t>S. Aukai</t>
  </si>
  <si>
    <t>J. L. Reese</t>
  </si>
  <si>
    <t>J. S. Kuanaana</t>
  </si>
  <si>
    <t>H. P. Haupu</t>
  </si>
  <si>
    <t>A. Kaoliko</t>
  </si>
  <si>
    <t>G. M. Keoke</t>
  </si>
  <si>
    <t>J. N. Kaiaikawaha</t>
  </si>
  <si>
    <t>W. P. Wood</t>
  </si>
  <si>
    <t>W. S. Wood</t>
  </si>
  <si>
    <t>H. N. Kahulu</t>
  </si>
  <si>
    <t>J. L. Naili</t>
  </si>
  <si>
    <t>J. Kaae</t>
  </si>
  <si>
    <t>Kekua</t>
  </si>
  <si>
    <t>Kauahikaua</t>
  </si>
  <si>
    <t>J. Kupau</t>
  </si>
  <si>
    <t>H. Kauaihilo</t>
  </si>
  <si>
    <t>N. K. Nehemia</t>
  </si>
  <si>
    <t>S. M. Imaikalani</t>
  </si>
  <si>
    <t>J. K. Kaoliko</t>
  </si>
  <si>
    <t>J. N. Paikali</t>
  </si>
  <si>
    <t>B. K. Holi</t>
  </si>
  <si>
    <t>A. W. Maioho</t>
  </si>
  <si>
    <t>John Kakina</t>
  </si>
  <si>
    <t>E. P. Adamu</t>
  </si>
  <si>
    <t>J. M. Kealoha</t>
  </si>
  <si>
    <t>J. H. Kapuniai</t>
  </si>
  <si>
    <t>L. W. P. Kanealii</t>
  </si>
  <si>
    <t>W. K. Makakoa</t>
  </si>
  <si>
    <t>H. A. Widemann</t>
  </si>
  <si>
    <t>M. Kealoha</t>
  </si>
  <si>
    <t>W. P. Keanu</t>
  </si>
  <si>
    <t>scattering</t>
  </si>
  <si>
    <t>J. Haole</t>
  </si>
  <si>
    <t>J. W. Makanoanoa</t>
  </si>
  <si>
    <t>E. Kahulanui</t>
  </si>
  <si>
    <t>P. J. Mioi</t>
  </si>
  <si>
    <t>C. W. P. Kaeo</t>
  </si>
  <si>
    <t>J. Kaeo</t>
  </si>
  <si>
    <t>J. Nawahi</t>
  </si>
  <si>
    <t>P. Kaupu</t>
  </si>
  <si>
    <t>D. B. Wahine</t>
  </si>
  <si>
    <t>J. W. Keomakani</t>
  </si>
  <si>
    <t>J. M. Kaiula</t>
  </si>
  <si>
    <t>E. Kekoa</t>
  </si>
  <si>
    <t>J. N. Keouli</t>
  </si>
  <si>
    <t>J. K. Kekaula</t>
  </si>
  <si>
    <t>S. Aiwohi</t>
  </si>
  <si>
    <t>William White</t>
  </si>
  <si>
    <t>D. S. Kahookano</t>
  </si>
  <si>
    <t>Z. Kalai</t>
  </si>
  <si>
    <t>C. H. Pulaa</t>
  </si>
  <si>
    <t>S. H. Mahuka</t>
  </si>
  <si>
    <t>J. B. Kaohi</t>
  </si>
  <si>
    <t>J. Kekipi</t>
  </si>
  <si>
    <t>George Bell</t>
  </si>
  <si>
    <t>D. S. Kupahu</t>
  </si>
  <si>
    <t>J. K. Kauuamano</t>
  </si>
  <si>
    <t>W. A. Mio</t>
  </si>
  <si>
    <t>A. Haena</t>
  </si>
  <si>
    <t>J. Gardner</t>
  </si>
  <si>
    <t>J. K. Hanuna</t>
  </si>
  <si>
    <t>P. Pohalahua</t>
  </si>
  <si>
    <t>J. Kamakele</t>
  </si>
  <si>
    <t>C. K. Kapule</t>
  </si>
  <si>
    <t>E. Helekunihi</t>
  </si>
  <si>
    <t>George Glendon</t>
  </si>
  <si>
    <t>L. Aholo</t>
  </si>
  <si>
    <t>J. W. Kalua</t>
  </si>
  <si>
    <t>D. Kamaiopili</t>
  </si>
  <si>
    <t>D. Kahaulelio</t>
  </si>
  <si>
    <t>C. Brown</t>
  </si>
  <si>
    <t>Nauki</t>
  </si>
  <si>
    <t>J. Nakaleka</t>
  </si>
  <si>
    <t>S. K. Kupihea</t>
  </si>
  <si>
    <t>J. Kaluapihaole</t>
  </si>
  <si>
    <t>Nahinu</t>
  </si>
  <si>
    <t>J. W. M. Poohea</t>
  </si>
  <si>
    <t>D. Kelauokani</t>
  </si>
  <si>
    <t>A. Paehaole</t>
  </si>
  <si>
    <t>S. Paulo</t>
  </si>
  <si>
    <t>S. Kekahuna</t>
  </si>
  <si>
    <t>M. Kane</t>
  </si>
  <si>
    <t>S. K. Kaine</t>
  </si>
  <si>
    <t>W. A. Kiha</t>
  </si>
  <si>
    <t>S. B. Dole</t>
  </si>
  <si>
    <t>No election held?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</si>
</sst>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Open Sans"/>
      <family val="2"/>
    </font>
    <font>
      <b/>
      <sz val="8"/>
      <color theme="1"/>
      <name val="Open Sans"/>
      <family val="2"/>
    </font>
    <font>
      <sz val="8"/>
      <color theme="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0" fontId="3" fillId="2" borderId="25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3" fontId="1" fillId="2" borderId="28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10" fontId="3" fillId="2" borderId="29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3" fontId="3" fillId="3" borderId="29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3" fontId="3" fillId="3" borderId="25" xfId="0" applyNumberFormat="1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0" fontId="3" fillId="2" borderId="16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0" fontId="3" fillId="2" borderId="5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3" fontId="3" fillId="2" borderId="29" xfId="0" applyNumberFormat="1" applyFont="1" applyFill="1" applyBorder="1" applyAlignment="1">
      <alignment horizontal="center" vertical="center"/>
    </xf>
    <xf numFmtId="10" fontId="3" fillId="2" borderId="19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3" fontId="3" fillId="2" borderId="25" xfId="0" applyNumberFormat="1" applyFont="1" applyFill="1" applyBorder="1" applyAlignment="1">
      <alignment horizontal="center" vertical="center"/>
    </xf>
    <xf numFmtId="10" fontId="3" fillId="2" borderId="3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3" fontId="3" fillId="2" borderId="30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10" fontId="3" fillId="2" borderId="20" xfId="0" applyNumberFormat="1" applyFont="1" applyFill="1" applyBorder="1" applyAlignment="1">
      <alignment horizontal="center" vertical="center"/>
    </xf>
    <xf numFmtId="10" fontId="3" fillId="2" borderId="21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10" fontId="3" fillId="2" borderId="8" xfId="0" applyNumberFormat="1" applyFont="1" applyFill="1" applyBorder="1" applyAlignment="1">
      <alignment horizontal="center" vertical="center"/>
    </xf>
    <xf numFmtId="3" fontId="2" fillId="2" borderId="26" xfId="0" applyNumberFormat="1" applyFont="1" applyFill="1" applyBorder="1" applyAlignment="1">
      <alignment horizontal="center" vertical="center"/>
    </xf>
    <xf numFmtId="3" fontId="2" fillId="2" borderId="31" xfId="0" applyNumberFormat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3" fontId="3" fillId="2" borderId="35" xfId="0" applyNumberFormat="1" applyFont="1" applyFill="1" applyBorder="1" applyAlignment="1">
      <alignment horizontal="center" vertical="center"/>
    </xf>
    <xf numFmtId="3" fontId="3" fillId="2" borderId="36" xfId="0" applyNumberFormat="1" applyFont="1" applyFill="1" applyBorder="1" applyAlignment="1">
      <alignment horizontal="center" vertical="center"/>
    </xf>
    <xf numFmtId="3" fontId="3" fillId="2" borderId="3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7EF28-A244-4E2C-BC40-E865478D8F23}">
  <dimension ref="B1:H140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7" sqref="O17"/>
    </sheetView>
  </sheetViews>
  <sheetFormatPr defaultRowHeight="12.75" x14ac:dyDescent="0.25"/>
  <cols>
    <col min="1" max="1" width="2.5703125" style="1" customWidth="1"/>
    <col min="2" max="2" width="8.42578125" style="1" bestFit="1" customWidth="1"/>
    <col min="3" max="3" width="10.140625" style="1" bestFit="1" customWidth="1"/>
    <col min="4" max="4" width="18" style="1" customWidth="1"/>
    <col min="5" max="5" width="6.7109375" style="9" customWidth="1"/>
    <col min="6" max="6" width="6.7109375" style="1" customWidth="1"/>
    <col min="7" max="7" width="6.85546875" style="1" customWidth="1"/>
    <col min="8" max="8" width="7" style="1" bestFit="1" customWidth="1"/>
    <col min="9" max="9" width="2.5703125" style="1" customWidth="1"/>
    <col min="10" max="16384" width="9.140625" style="1"/>
  </cols>
  <sheetData>
    <row r="1" spans="2:8" ht="13.5" thickBot="1" x14ac:dyDescent="0.3"/>
    <row r="2" spans="2:8" s="2" customFormat="1" ht="15.75" thickBot="1" x14ac:dyDescent="0.3">
      <c r="B2" s="6" t="s">
        <v>18</v>
      </c>
      <c r="C2" s="16" t="s">
        <v>21</v>
      </c>
      <c r="D2" s="6" t="s">
        <v>31</v>
      </c>
      <c r="E2" s="10" t="s">
        <v>2</v>
      </c>
      <c r="F2" s="7" t="s">
        <v>4</v>
      </c>
      <c r="G2" s="70" t="s">
        <v>1</v>
      </c>
      <c r="H2" s="71"/>
    </row>
    <row r="3" spans="2:8" s="2" customFormat="1" ht="12.75" customHeight="1" x14ac:dyDescent="0.25">
      <c r="B3" s="62" t="s">
        <v>3</v>
      </c>
      <c r="C3" s="65" t="s">
        <v>22</v>
      </c>
      <c r="D3" s="21" t="s">
        <v>101</v>
      </c>
      <c r="E3" s="20">
        <v>404</v>
      </c>
      <c r="F3" s="3">
        <f>E3/E$8</f>
        <v>0.79527559055118113</v>
      </c>
      <c r="G3" s="45"/>
      <c r="H3" s="46"/>
    </row>
    <row r="4" spans="2:8" s="2" customFormat="1" ht="12.75" customHeight="1" x14ac:dyDescent="0.25">
      <c r="B4" s="63"/>
      <c r="C4" s="41"/>
      <c r="D4" s="8" t="s">
        <v>102</v>
      </c>
      <c r="E4" s="15">
        <v>346</v>
      </c>
      <c r="F4" s="4">
        <f>E4/E$8</f>
        <v>0.68110236220472442</v>
      </c>
      <c r="G4" s="33"/>
      <c r="H4" s="34"/>
    </row>
    <row r="5" spans="2:8" s="2" customFormat="1" ht="12.75" customHeight="1" x14ac:dyDescent="0.25">
      <c r="B5" s="63"/>
      <c r="C5" s="41"/>
      <c r="D5" s="8" t="s">
        <v>103</v>
      </c>
      <c r="E5" s="14">
        <v>219</v>
      </c>
      <c r="F5" s="4">
        <f>E5/E$8</f>
        <v>0.43110236220472442</v>
      </c>
      <c r="G5" s="33"/>
      <c r="H5" s="34"/>
    </row>
    <row r="6" spans="2:8" s="2" customFormat="1" ht="12.75" customHeight="1" x14ac:dyDescent="0.25">
      <c r="B6" s="63"/>
      <c r="C6" s="41"/>
      <c r="D6" s="8" t="s">
        <v>104</v>
      </c>
      <c r="E6" s="14">
        <v>39</v>
      </c>
      <c r="F6" s="4">
        <f>E6/E$8</f>
        <v>7.6771653543307089E-2</v>
      </c>
      <c r="G6" s="33"/>
      <c r="H6" s="34"/>
    </row>
    <row r="7" spans="2:8" s="2" customFormat="1" ht="12.75" customHeight="1" x14ac:dyDescent="0.25">
      <c r="B7" s="63"/>
      <c r="C7" s="41"/>
      <c r="D7" s="8" t="s">
        <v>94</v>
      </c>
      <c r="E7" s="14">
        <v>8</v>
      </c>
      <c r="F7" s="4">
        <f>E7/E$8</f>
        <v>1.5748031496062992E-2</v>
      </c>
      <c r="G7" s="33"/>
      <c r="H7" s="34"/>
    </row>
    <row r="8" spans="2:8" s="2" customFormat="1" ht="12.75" customHeight="1" x14ac:dyDescent="0.25">
      <c r="B8" s="63"/>
      <c r="C8" s="41"/>
      <c r="D8" s="18" t="s">
        <v>0</v>
      </c>
      <c r="E8" s="35">
        <f>SUM(E3:E7)/2</f>
        <v>508</v>
      </c>
      <c r="F8" s="35"/>
      <c r="G8" s="33"/>
      <c r="H8" s="34"/>
    </row>
    <row r="9" spans="2:8" s="2" customFormat="1" ht="12.75" customHeight="1" x14ac:dyDescent="0.25">
      <c r="B9" s="63"/>
      <c r="C9" s="47" t="s">
        <v>15</v>
      </c>
      <c r="D9" s="8" t="s">
        <v>119</v>
      </c>
      <c r="E9" s="15">
        <v>231</v>
      </c>
      <c r="F9" s="4">
        <f>E9/E$12</f>
        <v>0.75244299674267101</v>
      </c>
      <c r="G9" s="49">
        <f>E9-E10</f>
        <v>181</v>
      </c>
      <c r="H9" s="52">
        <f>F9-F10</f>
        <v>0.5895765472312704</v>
      </c>
    </row>
    <row r="10" spans="2:8" s="2" customFormat="1" ht="12.75" customHeight="1" x14ac:dyDescent="0.25">
      <c r="B10" s="63"/>
      <c r="C10" s="48"/>
      <c r="D10" s="8" t="s">
        <v>120</v>
      </c>
      <c r="E10" s="14">
        <v>50</v>
      </c>
      <c r="F10" s="4">
        <f>E10/E$12</f>
        <v>0.16286644951140064</v>
      </c>
      <c r="G10" s="61"/>
      <c r="H10" s="53"/>
    </row>
    <row r="11" spans="2:8" s="2" customFormat="1" ht="12.75" customHeight="1" x14ac:dyDescent="0.25">
      <c r="B11" s="63"/>
      <c r="C11" s="48"/>
      <c r="D11" s="8" t="s">
        <v>121</v>
      </c>
      <c r="E11" s="73">
        <v>26</v>
      </c>
      <c r="F11" s="4">
        <f>E11/E$12</f>
        <v>8.4690553745928335E-2</v>
      </c>
      <c r="G11" s="61"/>
      <c r="H11" s="53"/>
    </row>
    <row r="12" spans="2:8" s="2" customFormat="1" ht="12.75" customHeight="1" x14ac:dyDescent="0.25">
      <c r="B12" s="63"/>
      <c r="C12" s="40"/>
      <c r="D12" s="18" t="s">
        <v>0</v>
      </c>
      <c r="E12" s="54">
        <f>SUM(E9:E11)</f>
        <v>307</v>
      </c>
      <c r="F12" s="55"/>
      <c r="G12" s="51"/>
      <c r="H12" s="43"/>
    </row>
    <row r="13" spans="2:8" s="2" customFormat="1" ht="12.75" customHeight="1" x14ac:dyDescent="0.25">
      <c r="B13" s="63"/>
      <c r="C13" s="47" t="s">
        <v>12</v>
      </c>
      <c r="D13" s="8" t="s">
        <v>109</v>
      </c>
      <c r="E13" s="15">
        <v>195</v>
      </c>
      <c r="F13" s="4">
        <f>E13/E$23</f>
        <v>0.28508771929824561</v>
      </c>
      <c r="G13" s="49">
        <f>E13-E14</f>
        <v>36</v>
      </c>
      <c r="H13" s="52">
        <f>F13-F14</f>
        <v>5.2631578947368418E-2</v>
      </c>
    </row>
    <row r="14" spans="2:8" s="2" customFormat="1" ht="12.75" customHeight="1" x14ac:dyDescent="0.25">
      <c r="B14" s="63"/>
      <c r="C14" s="48"/>
      <c r="D14" s="8" t="s">
        <v>110</v>
      </c>
      <c r="E14" s="14">
        <v>159</v>
      </c>
      <c r="F14" s="4">
        <f>E14/E$23</f>
        <v>0.23245614035087719</v>
      </c>
      <c r="G14" s="50"/>
      <c r="H14" s="53"/>
    </row>
    <row r="15" spans="2:8" s="2" customFormat="1" ht="12.75" customHeight="1" x14ac:dyDescent="0.25">
      <c r="B15" s="63"/>
      <c r="C15" s="48"/>
      <c r="D15" s="22" t="s">
        <v>111</v>
      </c>
      <c r="E15" s="14">
        <v>133</v>
      </c>
      <c r="F15" s="4">
        <f>E15/E$23</f>
        <v>0.19444444444444445</v>
      </c>
      <c r="G15" s="50"/>
      <c r="H15" s="53"/>
    </row>
    <row r="16" spans="2:8" s="2" customFormat="1" ht="12.75" customHeight="1" x14ac:dyDescent="0.25">
      <c r="B16" s="63"/>
      <c r="C16" s="48"/>
      <c r="D16" s="22" t="s">
        <v>112</v>
      </c>
      <c r="E16" s="14">
        <v>46</v>
      </c>
      <c r="F16" s="4">
        <f>E16/E$23</f>
        <v>6.725146198830409E-2</v>
      </c>
      <c r="G16" s="50"/>
      <c r="H16" s="53"/>
    </row>
    <row r="17" spans="2:8" s="2" customFormat="1" ht="12.75" customHeight="1" x14ac:dyDescent="0.25">
      <c r="B17" s="63"/>
      <c r="C17" s="48"/>
      <c r="D17" s="22" t="s">
        <v>113</v>
      </c>
      <c r="E17" s="14">
        <v>42</v>
      </c>
      <c r="F17" s="4">
        <f>E17/E$23</f>
        <v>6.1403508771929821E-2</v>
      </c>
      <c r="G17" s="50"/>
      <c r="H17" s="53"/>
    </row>
    <row r="18" spans="2:8" s="2" customFormat="1" ht="12.75" customHeight="1" x14ac:dyDescent="0.25">
      <c r="B18" s="63"/>
      <c r="C18" s="48"/>
      <c r="D18" s="22" t="s">
        <v>114</v>
      </c>
      <c r="E18" s="14">
        <v>33</v>
      </c>
      <c r="F18" s="4">
        <f>E18/E$23</f>
        <v>4.8245614035087717E-2</v>
      </c>
      <c r="G18" s="50"/>
      <c r="H18" s="53"/>
    </row>
    <row r="19" spans="2:8" s="2" customFormat="1" ht="12.75" customHeight="1" x14ac:dyDescent="0.25">
      <c r="B19" s="63"/>
      <c r="C19" s="48"/>
      <c r="D19" s="22" t="s">
        <v>115</v>
      </c>
      <c r="E19" s="14">
        <v>23</v>
      </c>
      <c r="F19" s="4">
        <f>E19/E$23</f>
        <v>3.3625730994152045E-2</v>
      </c>
      <c r="G19" s="50"/>
      <c r="H19" s="53"/>
    </row>
    <row r="20" spans="2:8" s="2" customFormat="1" ht="12.75" customHeight="1" x14ac:dyDescent="0.25">
      <c r="B20" s="63"/>
      <c r="C20" s="48"/>
      <c r="D20" s="22" t="s">
        <v>116</v>
      </c>
      <c r="E20" s="14">
        <v>21</v>
      </c>
      <c r="F20" s="4">
        <f>E20/E$23</f>
        <v>3.0701754385964911E-2</v>
      </c>
      <c r="G20" s="50"/>
      <c r="H20" s="53"/>
    </row>
    <row r="21" spans="2:8" s="2" customFormat="1" ht="12.75" customHeight="1" x14ac:dyDescent="0.25">
      <c r="B21" s="63"/>
      <c r="C21" s="48"/>
      <c r="D21" s="22" t="s">
        <v>117</v>
      </c>
      <c r="E21" s="14">
        <v>19</v>
      </c>
      <c r="F21" s="4">
        <f>E21/E$23</f>
        <v>2.7777777777777776E-2</v>
      </c>
      <c r="G21" s="50"/>
      <c r="H21" s="53"/>
    </row>
    <row r="22" spans="2:8" s="2" customFormat="1" ht="12.75" customHeight="1" x14ac:dyDescent="0.25">
      <c r="B22" s="63"/>
      <c r="C22" s="48"/>
      <c r="D22" s="22" t="s">
        <v>118</v>
      </c>
      <c r="E22" s="14">
        <v>13</v>
      </c>
      <c r="F22" s="4">
        <f>E22/E$23</f>
        <v>1.9005847953216373E-2</v>
      </c>
      <c r="G22" s="50"/>
      <c r="H22" s="53"/>
    </row>
    <row r="23" spans="2:8" s="2" customFormat="1" ht="12.75" customHeight="1" x14ac:dyDescent="0.25">
      <c r="B23" s="63"/>
      <c r="C23" s="40"/>
      <c r="D23" s="18" t="s">
        <v>0</v>
      </c>
      <c r="E23" s="54">
        <f>SUM(E13:E22)</f>
        <v>684</v>
      </c>
      <c r="F23" s="55"/>
      <c r="G23" s="51"/>
      <c r="H23" s="43"/>
    </row>
    <row r="24" spans="2:8" s="2" customFormat="1" ht="12.75" customHeight="1" x14ac:dyDescent="0.25">
      <c r="B24" s="63"/>
      <c r="C24" s="47" t="s">
        <v>26</v>
      </c>
      <c r="D24" s="8" t="s">
        <v>44</v>
      </c>
      <c r="E24" s="15">
        <v>105</v>
      </c>
      <c r="F24" s="4">
        <f>E24/E$27</f>
        <v>0.48837209302325579</v>
      </c>
      <c r="G24" s="49">
        <f>E24-E25</f>
        <v>27</v>
      </c>
      <c r="H24" s="52">
        <f>F24-F25</f>
        <v>0.12558139534883717</v>
      </c>
    </row>
    <row r="25" spans="2:8" s="2" customFormat="1" ht="12.75" customHeight="1" x14ac:dyDescent="0.25">
      <c r="B25" s="63"/>
      <c r="C25" s="48"/>
      <c r="D25" s="8" t="s">
        <v>99</v>
      </c>
      <c r="E25" s="14">
        <v>78</v>
      </c>
      <c r="F25" s="4">
        <f>E25/E$27</f>
        <v>0.36279069767441863</v>
      </c>
      <c r="G25" s="61"/>
      <c r="H25" s="53"/>
    </row>
    <row r="26" spans="2:8" s="2" customFormat="1" ht="12.75" customHeight="1" x14ac:dyDescent="0.25">
      <c r="B26" s="63"/>
      <c r="C26" s="48"/>
      <c r="D26" s="8" t="s">
        <v>100</v>
      </c>
      <c r="E26" s="73">
        <v>32</v>
      </c>
      <c r="F26" s="4">
        <f>E26/E$27</f>
        <v>0.14883720930232558</v>
      </c>
      <c r="G26" s="61"/>
      <c r="H26" s="53"/>
    </row>
    <row r="27" spans="2:8" s="2" customFormat="1" ht="12.75" customHeight="1" x14ac:dyDescent="0.25">
      <c r="B27" s="63"/>
      <c r="C27" s="40"/>
      <c r="D27" s="18" t="s">
        <v>0</v>
      </c>
      <c r="E27" s="54">
        <f>SUM(E24:E26)</f>
        <v>215</v>
      </c>
      <c r="F27" s="55"/>
      <c r="G27" s="51"/>
      <c r="H27" s="43"/>
    </row>
    <row r="28" spans="2:8" s="2" customFormat="1" ht="12.75" customHeight="1" x14ac:dyDescent="0.25">
      <c r="B28" s="63"/>
      <c r="C28" s="47" t="s">
        <v>27</v>
      </c>
      <c r="D28" s="8" t="s">
        <v>43</v>
      </c>
      <c r="E28" s="15">
        <v>129</v>
      </c>
      <c r="F28" s="4">
        <f>E28/E$32</f>
        <v>0.66153846153846152</v>
      </c>
      <c r="G28" s="49">
        <f>E28-E29</f>
        <v>84</v>
      </c>
      <c r="H28" s="52">
        <f>F28-F29</f>
        <v>0.43076923076923074</v>
      </c>
    </row>
    <row r="29" spans="2:8" s="2" customFormat="1" ht="12.75" customHeight="1" x14ac:dyDescent="0.25">
      <c r="B29" s="63"/>
      <c r="C29" s="48"/>
      <c r="D29" s="8" t="s">
        <v>96</v>
      </c>
      <c r="E29" s="14">
        <v>45</v>
      </c>
      <c r="F29" s="4">
        <f>E29/E$32</f>
        <v>0.23076923076923078</v>
      </c>
      <c r="G29" s="50"/>
      <c r="H29" s="53"/>
    </row>
    <row r="30" spans="2:8" s="2" customFormat="1" ht="12.75" customHeight="1" x14ac:dyDescent="0.25">
      <c r="B30" s="63"/>
      <c r="C30" s="48"/>
      <c r="D30" s="72" t="s">
        <v>97</v>
      </c>
      <c r="E30" s="14">
        <v>15</v>
      </c>
      <c r="F30" s="4">
        <f>E30/E$32</f>
        <v>7.6923076923076927E-2</v>
      </c>
      <c r="G30" s="50"/>
      <c r="H30" s="53"/>
    </row>
    <row r="31" spans="2:8" s="2" customFormat="1" ht="12.75" customHeight="1" x14ac:dyDescent="0.25">
      <c r="B31" s="63"/>
      <c r="C31" s="48"/>
      <c r="D31" s="22" t="s">
        <v>98</v>
      </c>
      <c r="E31" s="14">
        <v>6</v>
      </c>
      <c r="F31" s="4">
        <f>E31/E$32</f>
        <v>3.0769230769230771E-2</v>
      </c>
      <c r="G31" s="50"/>
      <c r="H31" s="53"/>
    </row>
    <row r="32" spans="2:8" s="2" customFormat="1" ht="12.75" customHeight="1" x14ac:dyDescent="0.25">
      <c r="B32" s="63"/>
      <c r="C32" s="40"/>
      <c r="D32" s="18" t="s">
        <v>0</v>
      </c>
      <c r="E32" s="54">
        <f>SUM(E28:E31)</f>
        <v>195</v>
      </c>
      <c r="F32" s="55"/>
      <c r="G32" s="51"/>
      <c r="H32" s="43"/>
    </row>
    <row r="33" spans="2:8" s="2" customFormat="1" ht="12.75" customHeight="1" x14ac:dyDescent="0.25">
      <c r="B33" s="63"/>
      <c r="C33" s="47" t="s">
        <v>29</v>
      </c>
      <c r="D33" s="8" t="s">
        <v>105</v>
      </c>
      <c r="E33" s="15">
        <v>136</v>
      </c>
      <c r="F33" s="4">
        <f>E33/E$35</f>
        <v>0.7010309278350515</v>
      </c>
      <c r="G33" s="49">
        <f>E33-E34</f>
        <v>78</v>
      </c>
      <c r="H33" s="52">
        <f>F33-F34</f>
        <v>0.40206185567010305</v>
      </c>
    </row>
    <row r="34" spans="2:8" s="2" customFormat="1" ht="12.75" customHeight="1" x14ac:dyDescent="0.25">
      <c r="B34" s="63"/>
      <c r="C34" s="48"/>
      <c r="D34" s="8" t="s">
        <v>106</v>
      </c>
      <c r="E34" s="14">
        <v>58</v>
      </c>
      <c r="F34" s="4">
        <f>E34/E$35</f>
        <v>0.29896907216494845</v>
      </c>
      <c r="G34" s="50"/>
      <c r="H34" s="53"/>
    </row>
    <row r="35" spans="2:8" s="2" customFormat="1" ht="12.75" customHeight="1" x14ac:dyDescent="0.25">
      <c r="B35" s="63"/>
      <c r="C35" s="40"/>
      <c r="D35" s="18" t="s">
        <v>0</v>
      </c>
      <c r="E35" s="54">
        <f>SUM(E33:E34)</f>
        <v>194</v>
      </c>
      <c r="F35" s="55"/>
      <c r="G35" s="51"/>
      <c r="H35" s="43"/>
    </row>
    <row r="36" spans="2:8" s="2" customFormat="1" ht="12.75" customHeight="1" x14ac:dyDescent="0.25">
      <c r="B36" s="63"/>
      <c r="C36" s="47" t="s">
        <v>13</v>
      </c>
      <c r="D36" s="8" t="s">
        <v>42</v>
      </c>
      <c r="E36" s="15">
        <v>275</v>
      </c>
      <c r="F36" s="4">
        <f>E36/E$39</f>
        <v>0.75757575757575757</v>
      </c>
      <c r="G36" s="49">
        <f>E36-E37</f>
        <v>193</v>
      </c>
      <c r="H36" s="52">
        <f>F36-F37</f>
        <v>0.53168044077134979</v>
      </c>
    </row>
    <row r="37" spans="2:8" s="2" customFormat="1" ht="12.75" customHeight="1" x14ac:dyDescent="0.25">
      <c r="B37" s="63"/>
      <c r="C37" s="48"/>
      <c r="D37" s="8" t="s">
        <v>107</v>
      </c>
      <c r="E37" s="14">
        <v>82</v>
      </c>
      <c r="F37" s="4">
        <f>E37/E$39</f>
        <v>0.22589531680440772</v>
      </c>
      <c r="G37" s="61"/>
      <c r="H37" s="53"/>
    </row>
    <row r="38" spans="2:8" s="2" customFormat="1" ht="12.75" customHeight="1" x14ac:dyDescent="0.25">
      <c r="B38" s="74"/>
      <c r="C38" s="48"/>
      <c r="D38" s="8" t="s">
        <v>108</v>
      </c>
      <c r="E38" s="73">
        <v>6</v>
      </c>
      <c r="F38" s="4">
        <f>E38/E$39</f>
        <v>1.6528925619834711E-2</v>
      </c>
      <c r="G38" s="61"/>
      <c r="H38" s="53"/>
    </row>
    <row r="39" spans="2:8" s="2" customFormat="1" ht="12.75" customHeight="1" thickBot="1" x14ac:dyDescent="0.3">
      <c r="B39" s="64"/>
      <c r="C39" s="56"/>
      <c r="D39" s="19" t="s">
        <v>0</v>
      </c>
      <c r="E39" s="59">
        <f>SUM(E36:E38)</f>
        <v>363</v>
      </c>
      <c r="F39" s="60"/>
      <c r="G39" s="57"/>
      <c r="H39" s="58"/>
    </row>
    <row r="40" spans="2:8" x14ac:dyDescent="0.25">
      <c r="B40" s="69" t="s">
        <v>16</v>
      </c>
      <c r="C40" s="40" t="s">
        <v>9</v>
      </c>
      <c r="D40" s="13" t="s">
        <v>129</v>
      </c>
      <c r="E40" s="17">
        <v>175</v>
      </c>
      <c r="F40" s="12">
        <f>E40/E$46</f>
        <v>0.5672609400324149</v>
      </c>
      <c r="G40" s="42"/>
      <c r="H40" s="43"/>
    </row>
    <row r="41" spans="2:8" x14ac:dyDescent="0.25">
      <c r="B41" s="63"/>
      <c r="C41" s="41"/>
      <c r="D41" s="8" t="s">
        <v>130</v>
      </c>
      <c r="E41" s="15">
        <v>167</v>
      </c>
      <c r="F41" s="4">
        <f>E41/E$46</f>
        <v>0.54132901134521882</v>
      </c>
      <c r="G41" s="33"/>
      <c r="H41" s="34"/>
    </row>
    <row r="42" spans="2:8" x14ac:dyDescent="0.25">
      <c r="B42" s="63"/>
      <c r="C42" s="41"/>
      <c r="D42" s="8" t="s">
        <v>131</v>
      </c>
      <c r="E42" s="14">
        <v>119</v>
      </c>
      <c r="F42" s="4">
        <f>E42/E$46</f>
        <v>0.38573743922204212</v>
      </c>
      <c r="G42" s="33"/>
      <c r="H42" s="34"/>
    </row>
    <row r="43" spans="2:8" x14ac:dyDescent="0.25">
      <c r="B43" s="63"/>
      <c r="C43" s="41"/>
      <c r="D43" s="8" t="s">
        <v>132</v>
      </c>
      <c r="E43" s="14">
        <v>98</v>
      </c>
      <c r="F43" s="4">
        <f>E43/E$46</f>
        <v>0.31766612641815234</v>
      </c>
      <c r="G43" s="33"/>
      <c r="H43" s="34"/>
    </row>
    <row r="44" spans="2:8" x14ac:dyDescent="0.25">
      <c r="B44" s="63"/>
      <c r="C44" s="41"/>
      <c r="D44" s="8" t="s">
        <v>133</v>
      </c>
      <c r="E44" s="14">
        <v>56</v>
      </c>
      <c r="F44" s="4">
        <f>E44/E$46</f>
        <v>0.18152350081037277</v>
      </c>
      <c r="G44" s="33"/>
      <c r="H44" s="34"/>
    </row>
    <row r="45" spans="2:8" x14ac:dyDescent="0.25">
      <c r="B45" s="63"/>
      <c r="C45" s="41"/>
      <c r="D45" s="8" t="s">
        <v>134</v>
      </c>
      <c r="E45" s="14">
        <v>2</v>
      </c>
      <c r="F45" s="4">
        <f>E45/E$46</f>
        <v>6.4829821717990272E-3</v>
      </c>
      <c r="G45" s="33"/>
      <c r="H45" s="34"/>
    </row>
    <row r="46" spans="2:8" x14ac:dyDescent="0.25">
      <c r="B46" s="63"/>
      <c r="C46" s="41"/>
      <c r="D46" s="18" t="s">
        <v>0</v>
      </c>
      <c r="E46" s="35">
        <f>SUM(E40:E45)/2</f>
        <v>308.5</v>
      </c>
      <c r="F46" s="35"/>
      <c r="G46" s="33"/>
      <c r="H46" s="34"/>
    </row>
    <row r="47" spans="2:8" x14ac:dyDescent="0.25">
      <c r="B47" s="63"/>
      <c r="C47" s="5" t="s">
        <v>30</v>
      </c>
      <c r="D47" s="75" t="s">
        <v>148</v>
      </c>
      <c r="E47" s="76"/>
      <c r="F47" s="76"/>
      <c r="G47" s="76"/>
      <c r="H47" s="77"/>
    </row>
    <row r="48" spans="2:8" x14ac:dyDescent="0.25">
      <c r="B48" s="63"/>
      <c r="C48" s="41" t="s">
        <v>23</v>
      </c>
      <c r="D48" s="8" t="s">
        <v>40</v>
      </c>
      <c r="E48" s="15">
        <v>311</v>
      </c>
      <c r="F48" s="4">
        <f>E48/E$57</f>
        <v>0.46005917159763315</v>
      </c>
      <c r="G48" s="32"/>
      <c r="H48" s="34"/>
    </row>
    <row r="49" spans="2:8" x14ac:dyDescent="0.25">
      <c r="B49" s="63"/>
      <c r="C49" s="41"/>
      <c r="D49" s="8" t="s">
        <v>41</v>
      </c>
      <c r="E49" s="15">
        <v>267</v>
      </c>
      <c r="F49" s="4">
        <f>E49/E$57</f>
        <v>0.39497041420118345</v>
      </c>
      <c r="G49" s="33"/>
      <c r="H49" s="34"/>
    </row>
    <row r="50" spans="2:8" x14ac:dyDescent="0.25">
      <c r="B50" s="63"/>
      <c r="C50" s="41"/>
      <c r="D50" s="8" t="s">
        <v>89</v>
      </c>
      <c r="E50" s="14">
        <v>243</v>
      </c>
      <c r="F50" s="4">
        <f>E50/E$57</f>
        <v>0.35946745562130178</v>
      </c>
      <c r="G50" s="33"/>
      <c r="H50" s="34"/>
    </row>
    <row r="51" spans="2:8" x14ac:dyDescent="0.25">
      <c r="B51" s="63"/>
      <c r="C51" s="41"/>
      <c r="D51" s="8" t="s">
        <v>90</v>
      </c>
      <c r="E51" s="14">
        <v>235</v>
      </c>
      <c r="F51" s="4">
        <f>E51/E$57</f>
        <v>0.34763313609467456</v>
      </c>
      <c r="G51" s="33"/>
      <c r="H51" s="34"/>
    </row>
    <row r="52" spans="2:8" x14ac:dyDescent="0.25">
      <c r="B52" s="63"/>
      <c r="C52" s="41"/>
      <c r="D52" s="8" t="s">
        <v>91</v>
      </c>
      <c r="E52" s="14">
        <v>185</v>
      </c>
      <c r="F52" s="4">
        <f>E52/E$57</f>
        <v>0.27366863905325445</v>
      </c>
      <c r="G52" s="33"/>
      <c r="H52" s="34"/>
    </row>
    <row r="53" spans="2:8" x14ac:dyDescent="0.25">
      <c r="B53" s="63"/>
      <c r="C53" s="41"/>
      <c r="D53" s="8" t="s">
        <v>92</v>
      </c>
      <c r="E53" s="14">
        <v>78</v>
      </c>
      <c r="F53" s="4">
        <f>E53/E$57</f>
        <v>0.11538461538461539</v>
      </c>
      <c r="G53" s="33"/>
      <c r="H53" s="34"/>
    </row>
    <row r="54" spans="2:8" x14ac:dyDescent="0.25">
      <c r="B54" s="63"/>
      <c r="C54" s="41"/>
      <c r="D54" s="8" t="s">
        <v>93</v>
      </c>
      <c r="E54" s="14">
        <v>17</v>
      </c>
      <c r="F54" s="4">
        <f>E54/E$57</f>
        <v>2.514792899408284E-2</v>
      </c>
      <c r="G54" s="33"/>
      <c r="H54" s="34"/>
    </row>
    <row r="55" spans="2:8" x14ac:dyDescent="0.25">
      <c r="B55" s="63"/>
      <c r="C55" s="41"/>
      <c r="D55" s="8" t="s">
        <v>95</v>
      </c>
      <c r="E55" s="14">
        <v>12</v>
      </c>
      <c r="F55" s="4">
        <f>E55/E$57</f>
        <v>1.7751479289940829E-2</v>
      </c>
      <c r="G55" s="33"/>
      <c r="H55" s="34"/>
    </row>
    <row r="56" spans="2:8" x14ac:dyDescent="0.25">
      <c r="B56" s="63"/>
      <c r="C56" s="41"/>
      <c r="D56" s="8" t="s">
        <v>94</v>
      </c>
      <c r="E56" s="14">
        <v>4</v>
      </c>
      <c r="F56" s="4">
        <f>E56/E$57</f>
        <v>5.9171597633136093E-3</v>
      </c>
      <c r="G56" s="33"/>
      <c r="H56" s="34"/>
    </row>
    <row r="57" spans="2:8" x14ac:dyDescent="0.25">
      <c r="B57" s="63"/>
      <c r="C57" s="41"/>
      <c r="D57" s="18" t="s">
        <v>0</v>
      </c>
      <c r="E57" s="35">
        <f>SUM(E48:E56)/2</f>
        <v>676</v>
      </c>
      <c r="F57" s="35"/>
      <c r="G57" s="33"/>
      <c r="H57" s="34"/>
    </row>
    <row r="58" spans="2:8" x14ac:dyDescent="0.25">
      <c r="B58" s="63"/>
      <c r="C58" s="41" t="s">
        <v>10</v>
      </c>
      <c r="D58" s="8" t="s">
        <v>125</v>
      </c>
      <c r="E58" s="15">
        <v>179</v>
      </c>
      <c r="F58" s="4">
        <f>E58/E$62</f>
        <v>0.43028846153846156</v>
      </c>
      <c r="G58" s="49">
        <f>E58-E59</f>
        <v>52</v>
      </c>
      <c r="H58" s="52">
        <f>F58-F59</f>
        <v>0.125</v>
      </c>
    </row>
    <row r="59" spans="2:8" x14ac:dyDescent="0.25">
      <c r="B59" s="63"/>
      <c r="C59" s="41"/>
      <c r="D59" s="8" t="s">
        <v>126</v>
      </c>
      <c r="E59" s="14">
        <v>127</v>
      </c>
      <c r="F59" s="4">
        <f>E59/E$62</f>
        <v>0.30528846153846156</v>
      </c>
      <c r="G59" s="61"/>
      <c r="H59" s="53"/>
    </row>
    <row r="60" spans="2:8" x14ac:dyDescent="0.25">
      <c r="B60" s="63"/>
      <c r="C60" s="41"/>
      <c r="D60" s="8" t="s">
        <v>127</v>
      </c>
      <c r="E60" s="73">
        <v>107</v>
      </c>
      <c r="F60" s="4">
        <f>E60/E$62</f>
        <v>0.25721153846153844</v>
      </c>
      <c r="G60" s="61"/>
      <c r="H60" s="53"/>
    </row>
    <row r="61" spans="2:8" x14ac:dyDescent="0.25">
      <c r="B61" s="63"/>
      <c r="C61" s="41"/>
      <c r="D61" s="8" t="s">
        <v>128</v>
      </c>
      <c r="E61" s="73">
        <v>3</v>
      </c>
      <c r="F61" s="4">
        <f>E61/E$62</f>
        <v>7.2115384615384619E-3</v>
      </c>
      <c r="G61" s="61"/>
      <c r="H61" s="53"/>
    </row>
    <row r="62" spans="2:8" x14ac:dyDescent="0.25">
      <c r="B62" s="63"/>
      <c r="C62" s="41"/>
      <c r="D62" s="18" t="s">
        <v>0</v>
      </c>
      <c r="E62" s="54">
        <f>SUM(E58:E61)</f>
        <v>416</v>
      </c>
      <c r="F62" s="55"/>
      <c r="G62" s="51"/>
      <c r="H62" s="43"/>
    </row>
    <row r="63" spans="2:8" x14ac:dyDescent="0.25">
      <c r="B63" s="63"/>
      <c r="C63" s="47" t="s">
        <v>14</v>
      </c>
      <c r="D63" s="8" t="s">
        <v>122</v>
      </c>
      <c r="E63" s="15">
        <v>189</v>
      </c>
      <c r="F63" s="4">
        <f>E63/E$66</f>
        <v>0.48337595907928388</v>
      </c>
      <c r="G63" s="49">
        <f>E63-E64</f>
        <v>59</v>
      </c>
      <c r="H63" s="52">
        <f>F63-F64</f>
        <v>0.15089514066496162</v>
      </c>
    </row>
    <row r="64" spans="2:8" x14ac:dyDescent="0.25">
      <c r="B64" s="63"/>
      <c r="C64" s="48"/>
      <c r="D64" s="8" t="s">
        <v>123</v>
      </c>
      <c r="E64" s="14">
        <v>130</v>
      </c>
      <c r="F64" s="4">
        <f>E64/E$66</f>
        <v>0.33248081841432225</v>
      </c>
      <c r="G64" s="61"/>
      <c r="H64" s="53"/>
    </row>
    <row r="65" spans="2:8" x14ac:dyDescent="0.25">
      <c r="B65" s="63"/>
      <c r="C65" s="48"/>
      <c r="D65" s="8" t="s">
        <v>124</v>
      </c>
      <c r="E65" s="73">
        <v>72</v>
      </c>
      <c r="F65" s="4">
        <f>E65/E$66</f>
        <v>0.18414322250639387</v>
      </c>
      <c r="G65" s="61"/>
      <c r="H65" s="53"/>
    </row>
    <row r="66" spans="2:8" x14ac:dyDescent="0.25">
      <c r="B66" s="63"/>
      <c r="C66" s="40"/>
      <c r="D66" s="18" t="s">
        <v>0</v>
      </c>
      <c r="E66" s="54">
        <f>SUM(E63:E65)</f>
        <v>391</v>
      </c>
      <c r="F66" s="55"/>
      <c r="G66" s="51"/>
      <c r="H66" s="43"/>
    </row>
    <row r="67" spans="2:8" x14ac:dyDescent="0.25">
      <c r="B67" s="63"/>
      <c r="C67" s="40" t="s">
        <v>11</v>
      </c>
      <c r="D67" s="13" t="s">
        <v>135</v>
      </c>
      <c r="E67" s="17">
        <v>157</v>
      </c>
      <c r="F67" s="12">
        <f>E67/E$80</f>
        <v>0.41922563417890518</v>
      </c>
      <c r="G67" s="42"/>
      <c r="H67" s="43"/>
    </row>
    <row r="68" spans="2:8" x14ac:dyDescent="0.25">
      <c r="B68" s="63"/>
      <c r="C68" s="41"/>
      <c r="D68" s="8" t="s">
        <v>136</v>
      </c>
      <c r="E68" s="15">
        <v>125</v>
      </c>
      <c r="F68" s="12">
        <f>E68/E$80</f>
        <v>0.33377837116154874</v>
      </c>
      <c r="G68" s="33"/>
      <c r="H68" s="34"/>
    </row>
    <row r="69" spans="2:8" x14ac:dyDescent="0.25">
      <c r="B69" s="63"/>
      <c r="C69" s="41"/>
      <c r="D69" s="8" t="s">
        <v>137</v>
      </c>
      <c r="E69" s="14">
        <v>88</v>
      </c>
      <c r="F69" s="12">
        <f>E69/E$80</f>
        <v>0.23497997329773029</v>
      </c>
      <c r="G69" s="33"/>
      <c r="H69" s="34"/>
    </row>
    <row r="70" spans="2:8" x14ac:dyDescent="0.25">
      <c r="B70" s="63"/>
      <c r="C70" s="41"/>
      <c r="D70" s="8" t="s">
        <v>138</v>
      </c>
      <c r="E70" s="14">
        <v>84</v>
      </c>
      <c r="F70" s="12">
        <f>E70/E$80</f>
        <v>0.22429906542056074</v>
      </c>
      <c r="G70" s="33"/>
      <c r="H70" s="34"/>
    </row>
    <row r="71" spans="2:8" x14ac:dyDescent="0.25">
      <c r="B71" s="63"/>
      <c r="C71" s="41"/>
      <c r="D71" s="8" t="s">
        <v>139</v>
      </c>
      <c r="E71" s="14">
        <v>82</v>
      </c>
      <c r="F71" s="12">
        <f>E71/E$80</f>
        <v>0.21895861148197596</v>
      </c>
      <c r="G71" s="33"/>
      <c r="H71" s="34"/>
    </row>
    <row r="72" spans="2:8" x14ac:dyDescent="0.25">
      <c r="B72" s="63"/>
      <c r="C72" s="41"/>
      <c r="D72" s="8" t="s">
        <v>140</v>
      </c>
      <c r="E72" s="14">
        <v>70</v>
      </c>
      <c r="F72" s="12">
        <f>E72/E$80</f>
        <v>0.18691588785046728</v>
      </c>
      <c r="G72" s="33"/>
      <c r="H72" s="34"/>
    </row>
    <row r="73" spans="2:8" x14ac:dyDescent="0.25">
      <c r="B73" s="63"/>
      <c r="C73" s="41"/>
      <c r="D73" s="8" t="s">
        <v>141</v>
      </c>
      <c r="E73" s="14">
        <v>49</v>
      </c>
      <c r="F73" s="12">
        <f>E73/E$80</f>
        <v>0.13084112149532709</v>
      </c>
      <c r="G73" s="33"/>
      <c r="H73" s="34"/>
    </row>
    <row r="74" spans="2:8" x14ac:dyDescent="0.25">
      <c r="B74" s="63"/>
      <c r="C74" s="41"/>
      <c r="D74" s="8" t="s">
        <v>142</v>
      </c>
      <c r="E74" s="14">
        <v>26</v>
      </c>
      <c r="F74" s="12">
        <f>E74/E$80</f>
        <v>6.9425901201602136E-2</v>
      </c>
      <c r="G74" s="33"/>
      <c r="H74" s="34"/>
    </row>
    <row r="75" spans="2:8" x14ac:dyDescent="0.25">
      <c r="B75" s="63"/>
      <c r="C75" s="41"/>
      <c r="D75" s="8" t="s">
        <v>143</v>
      </c>
      <c r="E75" s="14">
        <v>24</v>
      </c>
      <c r="F75" s="12">
        <f>E75/E$80</f>
        <v>6.4085447263017362E-2</v>
      </c>
      <c r="G75" s="33"/>
      <c r="H75" s="34"/>
    </row>
    <row r="76" spans="2:8" x14ac:dyDescent="0.25">
      <c r="B76" s="63"/>
      <c r="C76" s="41"/>
      <c r="D76" s="8" t="s">
        <v>144</v>
      </c>
      <c r="E76" s="14">
        <v>20</v>
      </c>
      <c r="F76" s="12">
        <f>E76/E$80</f>
        <v>5.3404539385847799E-2</v>
      </c>
      <c r="G76" s="33"/>
      <c r="H76" s="34"/>
    </row>
    <row r="77" spans="2:8" x14ac:dyDescent="0.25">
      <c r="B77" s="63"/>
      <c r="C77" s="41"/>
      <c r="D77" s="8" t="s">
        <v>145</v>
      </c>
      <c r="E77" s="14">
        <v>13</v>
      </c>
      <c r="F77" s="12">
        <f>E77/E$80</f>
        <v>3.4712950600801068E-2</v>
      </c>
      <c r="G77" s="33"/>
      <c r="H77" s="34"/>
    </row>
    <row r="78" spans="2:8" x14ac:dyDescent="0.25">
      <c r="B78" s="63"/>
      <c r="C78" s="41"/>
      <c r="D78" s="8" t="s">
        <v>146</v>
      </c>
      <c r="E78" s="14">
        <v>8</v>
      </c>
      <c r="F78" s="12">
        <f>E78/E$80</f>
        <v>2.1361815754339118E-2</v>
      </c>
      <c r="G78" s="33"/>
      <c r="H78" s="34"/>
    </row>
    <row r="79" spans="2:8" x14ac:dyDescent="0.25">
      <c r="B79" s="63"/>
      <c r="C79" s="41"/>
      <c r="D79" s="8" t="s">
        <v>147</v>
      </c>
      <c r="E79" s="14">
        <v>3</v>
      </c>
      <c r="F79" s="12">
        <f>E79/E$80</f>
        <v>8.0106809078771702E-3</v>
      </c>
      <c r="G79" s="33"/>
      <c r="H79" s="34"/>
    </row>
    <row r="80" spans="2:8" ht="13.5" thickBot="1" x14ac:dyDescent="0.3">
      <c r="B80" s="64"/>
      <c r="C80" s="66"/>
      <c r="D80" s="19" t="s">
        <v>0</v>
      </c>
      <c r="E80" s="39">
        <f>SUM(E67:E79)/2</f>
        <v>374.5</v>
      </c>
      <c r="F80" s="39"/>
      <c r="G80" s="37"/>
      <c r="H80" s="38"/>
    </row>
    <row r="81" spans="2:8" x14ac:dyDescent="0.25">
      <c r="B81" s="69" t="s">
        <v>5</v>
      </c>
      <c r="C81" s="40" t="s">
        <v>24</v>
      </c>
      <c r="D81" s="13" t="s">
        <v>32</v>
      </c>
      <c r="E81" s="17">
        <v>1153</v>
      </c>
      <c r="F81" s="12">
        <f>E81/E$102</f>
        <v>0.83009359251259895</v>
      </c>
      <c r="G81" s="42"/>
      <c r="H81" s="43"/>
    </row>
    <row r="82" spans="2:8" x14ac:dyDescent="0.25">
      <c r="B82" s="63"/>
      <c r="C82" s="41"/>
      <c r="D82" s="8" t="s">
        <v>33</v>
      </c>
      <c r="E82" s="15">
        <v>602</v>
      </c>
      <c r="F82" s="4">
        <f>E82/E$102</f>
        <v>0.43340532757379407</v>
      </c>
      <c r="G82" s="33"/>
      <c r="H82" s="34"/>
    </row>
    <row r="83" spans="2:8" x14ac:dyDescent="0.25">
      <c r="B83" s="63"/>
      <c r="C83" s="41"/>
      <c r="D83" s="8" t="s">
        <v>34</v>
      </c>
      <c r="E83" s="15">
        <v>563</v>
      </c>
      <c r="F83" s="4">
        <f>E83/E$102</f>
        <v>0.40532757379409645</v>
      </c>
      <c r="G83" s="33"/>
      <c r="H83" s="34"/>
    </row>
    <row r="84" spans="2:8" x14ac:dyDescent="0.25">
      <c r="B84" s="63"/>
      <c r="C84" s="41"/>
      <c r="D84" s="8" t="s">
        <v>35</v>
      </c>
      <c r="E84" s="15">
        <v>531</v>
      </c>
      <c r="F84" s="4">
        <f>E84/E$102</f>
        <v>0.38228941684665224</v>
      </c>
      <c r="G84" s="33"/>
      <c r="H84" s="34"/>
    </row>
    <row r="85" spans="2:8" x14ac:dyDescent="0.25">
      <c r="B85" s="63"/>
      <c r="C85" s="41"/>
      <c r="D85" s="8" t="s">
        <v>48</v>
      </c>
      <c r="E85" s="11">
        <v>510</v>
      </c>
      <c r="F85" s="4">
        <f>E85/E$102</f>
        <v>0.367170626349892</v>
      </c>
      <c r="G85" s="33"/>
      <c r="H85" s="34"/>
    </row>
    <row r="86" spans="2:8" x14ac:dyDescent="0.25">
      <c r="B86" s="63"/>
      <c r="C86" s="41"/>
      <c r="D86" s="8" t="s">
        <v>49</v>
      </c>
      <c r="E86" s="11">
        <v>398</v>
      </c>
      <c r="F86" s="4">
        <f>E86/E$102</f>
        <v>0.2865370770338373</v>
      </c>
      <c r="G86" s="33"/>
      <c r="H86" s="34"/>
    </row>
    <row r="87" spans="2:8" x14ac:dyDescent="0.25">
      <c r="B87" s="63"/>
      <c r="C87" s="41"/>
      <c r="D87" s="8" t="s">
        <v>50</v>
      </c>
      <c r="E87" s="14">
        <v>364</v>
      </c>
      <c r="F87" s="4">
        <f>E87/E$102</f>
        <v>0.26205903527717783</v>
      </c>
      <c r="G87" s="33"/>
      <c r="H87" s="34"/>
    </row>
    <row r="88" spans="2:8" x14ac:dyDescent="0.25">
      <c r="B88" s="63"/>
      <c r="C88" s="41"/>
      <c r="D88" s="8" t="s">
        <v>51</v>
      </c>
      <c r="E88" s="14">
        <v>350</v>
      </c>
      <c r="F88" s="4">
        <f>E88/E$102</f>
        <v>0.25197984161267101</v>
      </c>
      <c r="G88" s="33"/>
      <c r="H88" s="34"/>
    </row>
    <row r="89" spans="2:8" x14ac:dyDescent="0.25">
      <c r="B89" s="63"/>
      <c r="C89" s="41"/>
      <c r="D89" s="8" t="s">
        <v>52</v>
      </c>
      <c r="E89" s="14">
        <v>277</v>
      </c>
      <c r="F89" s="4">
        <f>E89/E$102</f>
        <v>0.19942404607631389</v>
      </c>
      <c r="G89" s="33"/>
      <c r="H89" s="34"/>
    </row>
    <row r="90" spans="2:8" x14ac:dyDescent="0.25">
      <c r="B90" s="63"/>
      <c r="C90" s="41"/>
      <c r="D90" s="8" t="s">
        <v>53</v>
      </c>
      <c r="E90" s="14">
        <v>209</v>
      </c>
      <c r="F90" s="4">
        <f>E90/E$102</f>
        <v>0.15046796256299497</v>
      </c>
      <c r="G90" s="33"/>
      <c r="H90" s="34"/>
    </row>
    <row r="91" spans="2:8" x14ac:dyDescent="0.25">
      <c r="B91" s="63"/>
      <c r="C91" s="41"/>
      <c r="D91" s="8" t="s">
        <v>54</v>
      </c>
      <c r="E91" s="14">
        <v>176</v>
      </c>
      <c r="F91" s="4">
        <f>E91/E$102</f>
        <v>0.12670986321094313</v>
      </c>
      <c r="G91" s="33"/>
      <c r="H91" s="34"/>
    </row>
    <row r="92" spans="2:8" x14ac:dyDescent="0.25">
      <c r="B92" s="63"/>
      <c r="C92" s="41"/>
      <c r="D92" s="8" t="s">
        <v>55</v>
      </c>
      <c r="E92" s="14">
        <v>92</v>
      </c>
      <c r="F92" s="4">
        <f>E92/E$102</f>
        <v>6.6234701223902084E-2</v>
      </c>
      <c r="G92" s="33"/>
      <c r="H92" s="34"/>
    </row>
    <row r="93" spans="2:8" x14ac:dyDescent="0.25">
      <c r="B93" s="63"/>
      <c r="C93" s="41"/>
      <c r="D93" s="8" t="s">
        <v>56</v>
      </c>
      <c r="E93" s="14">
        <v>80</v>
      </c>
      <c r="F93" s="4">
        <f>E93/E$102</f>
        <v>5.7595392368610512E-2</v>
      </c>
      <c r="G93" s="33"/>
      <c r="H93" s="34"/>
    </row>
    <row r="94" spans="2:8" x14ac:dyDescent="0.25">
      <c r="B94" s="63"/>
      <c r="C94" s="41"/>
      <c r="D94" s="8" t="s">
        <v>57</v>
      </c>
      <c r="E94" s="14">
        <v>75</v>
      </c>
      <c r="F94" s="4">
        <f>E94/E$102</f>
        <v>5.3995680345572353E-2</v>
      </c>
      <c r="G94" s="33"/>
      <c r="H94" s="34"/>
    </row>
    <row r="95" spans="2:8" x14ac:dyDescent="0.25">
      <c r="B95" s="63"/>
      <c r="C95" s="41"/>
      <c r="D95" s="8" t="s">
        <v>58</v>
      </c>
      <c r="E95" s="14">
        <v>72</v>
      </c>
      <c r="F95" s="4">
        <f>E95/E$102</f>
        <v>5.183585313174946E-2</v>
      </c>
      <c r="G95" s="33"/>
      <c r="H95" s="34"/>
    </row>
    <row r="96" spans="2:8" x14ac:dyDescent="0.25">
      <c r="B96" s="63"/>
      <c r="C96" s="41"/>
      <c r="D96" s="8" t="s">
        <v>59</v>
      </c>
      <c r="E96" s="14">
        <v>50</v>
      </c>
      <c r="F96" s="4">
        <f>E96/E$102</f>
        <v>3.5997120230381568E-2</v>
      </c>
      <c r="G96" s="33"/>
      <c r="H96" s="34"/>
    </row>
    <row r="97" spans="2:8" x14ac:dyDescent="0.25">
      <c r="B97" s="63"/>
      <c r="C97" s="41"/>
      <c r="D97" s="8" t="s">
        <v>60</v>
      </c>
      <c r="E97" s="14">
        <v>15</v>
      </c>
      <c r="F97" s="4">
        <f>E97/E$102</f>
        <v>1.079913606911447E-2</v>
      </c>
      <c r="G97" s="33"/>
      <c r="H97" s="34"/>
    </row>
    <row r="98" spans="2:8" x14ac:dyDescent="0.25">
      <c r="B98" s="63"/>
      <c r="C98" s="41"/>
      <c r="D98" s="8" t="s">
        <v>61</v>
      </c>
      <c r="E98" s="11">
        <v>15</v>
      </c>
      <c r="F98" s="4">
        <f>E98/E$102</f>
        <v>1.079913606911447E-2</v>
      </c>
      <c r="G98" s="33"/>
      <c r="H98" s="34"/>
    </row>
    <row r="99" spans="2:8" x14ac:dyDescent="0.25">
      <c r="B99" s="63"/>
      <c r="C99" s="41"/>
      <c r="D99" s="8" t="s">
        <v>62</v>
      </c>
      <c r="E99" s="11">
        <v>13</v>
      </c>
      <c r="F99" s="4">
        <f>E99/E$102</f>
        <v>9.3592512598992088E-3</v>
      </c>
      <c r="G99" s="33"/>
      <c r="H99" s="34"/>
    </row>
    <row r="100" spans="2:8" x14ac:dyDescent="0.25">
      <c r="B100" s="63"/>
      <c r="C100" s="41"/>
      <c r="D100" s="8" t="s">
        <v>64</v>
      </c>
      <c r="E100" s="14">
        <v>6</v>
      </c>
      <c r="F100" s="4">
        <f>E100/E$102</f>
        <v>4.3196544276457886E-3</v>
      </c>
      <c r="G100" s="33"/>
      <c r="H100" s="34"/>
    </row>
    <row r="101" spans="2:8" x14ac:dyDescent="0.25">
      <c r="B101" s="63"/>
      <c r="C101" s="41"/>
      <c r="D101" s="8" t="s">
        <v>63</v>
      </c>
      <c r="E101" s="11">
        <v>5</v>
      </c>
      <c r="F101" s="4">
        <f>E101/E$102</f>
        <v>3.599712023038157E-3</v>
      </c>
      <c r="G101" s="33"/>
      <c r="H101" s="34"/>
    </row>
    <row r="102" spans="2:8" x14ac:dyDescent="0.25">
      <c r="B102" s="63"/>
      <c r="C102" s="41"/>
      <c r="D102" s="18" t="s">
        <v>0</v>
      </c>
      <c r="E102" s="35">
        <f>SUM(E81:E101)/4</f>
        <v>1389</v>
      </c>
      <c r="F102" s="35"/>
      <c r="G102" s="33"/>
      <c r="H102" s="34"/>
    </row>
    <row r="103" spans="2:8" x14ac:dyDescent="0.25">
      <c r="B103" s="63"/>
      <c r="C103" s="41" t="s">
        <v>20</v>
      </c>
      <c r="D103" s="8" t="s">
        <v>36</v>
      </c>
      <c r="E103" s="15">
        <v>230</v>
      </c>
      <c r="F103" s="4">
        <f>E103/E$108</f>
        <v>0.70769230769230773</v>
      </c>
      <c r="G103" s="32">
        <f>E103-E104</f>
        <v>153</v>
      </c>
      <c r="H103" s="34">
        <f>F103-F104</f>
        <v>0.47076923076923083</v>
      </c>
    </row>
    <row r="104" spans="2:8" x14ac:dyDescent="0.25">
      <c r="B104" s="63"/>
      <c r="C104" s="41"/>
      <c r="D104" s="8" t="s">
        <v>65</v>
      </c>
      <c r="E104" s="14">
        <v>77</v>
      </c>
      <c r="F104" s="4">
        <f>E104/E$108</f>
        <v>0.23692307692307693</v>
      </c>
      <c r="G104" s="32"/>
      <c r="H104" s="34"/>
    </row>
    <row r="105" spans="2:8" x14ac:dyDescent="0.25">
      <c r="B105" s="63"/>
      <c r="C105" s="41"/>
      <c r="D105" s="8" t="s">
        <v>66</v>
      </c>
      <c r="E105" s="14">
        <v>12</v>
      </c>
      <c r="F105" s="4">
        <f>E105/E$108</f>
        <v>3.6923076923076927E-2</v>
      </c>
      <c r="G105" s="32"/>
      <c r="H105" s="34"/>
    </row>
    <row r="106" spans="2:8" x14ac:dyDescent="0.25">
      <c r="B106" s="63"/>
      <c r="C106" s="41"/>
      <c r="D106" s="8" t="s">
        <v>67</v>
      </c>
      <c r="E106" s="14">
        <v>4</v>
      </c>
      <c r="F106" s="4">
        <f>E106/E$108</f>
        <v>1.2307692307692308E-2</v>
      </c>
      <c r="G106" s="32"/>
      <c r="H106" s="34"/>
    </row>
    <row r="107" spans="2:8" x14ac:dyDescent="0.25">
      <c r="B107" s="63"/>
      <c r="C107" s="41"/>
      <c r="D107" s="8" t="s">
        <v>68</v>
      </c>
      <c r="E107" s="14">
        <v>2</v>
      </c>
      <c r="F107" s="4">
        <f>E107/E$108</f>
        <v>6.1538461538461538E-3</v>
      </c>
      <c r="G107" s="33"/>
      <c r="H107" s="34"/>
    </row>
    <row r="108" spans="2:8" x14ac:dyDescent="0.25">
      <c r="B108" s="63"/>
      <c r="C108" s="41"/>
      <c r="D108" s="18" t="s">
        <v>0</v>
      </c>
      <c r="E108" s="35">
        <f>SUM(E103:E107)</f>
        <v>325</v>
      </c>
      <c r="F108" s="35"/>
      <c r="G108" s="33"/>
      <c r="H108" s="34"/>
    </row>
    <row r="109" spans="2:8" x14ac:dyDescent="0.25">
      <c r="B109" s="63"/>
      <c r="C109" s="41" t="s">
        <v>28</v>
      </c>
      <c r="D109" s="8" t="s">
        <v>37</v>
      </c>
      <c r="E109" s="15">
        <v>111</v>
      </c>
      <c r="F109" s="4">
        <f>E109/E$118</f>
        <v>0.4188679245283019</v>
      </c>
      <c r="G109" s="32">
        <f>E109-E110</f>
        <v>36</v>
      </c>
      <c r="H109" s="34">
        <f>F109-F110</f>
        <v>0.13584905660377361</v>
      </c>
    </row>
    <row r="110" spans="2:8" x14ac:dyDescent="0.25">
      <c r="B110" s="63"/>
      <c r="C110" s="41"/>
      <c r="D110" s="8" t="s">
        <v>73</v>
      </c>
      <c r="E110" s="11">
        <v>75</v>
      </c>
      <c r="F110" s="4">
        <f>E110/E$118</f>
        <v>0.28301886792452829</v>
      </c>
      <c r="G110" s="32"/>
      <c r="H110" s="34"/>
    </row>
    <row r="111" spans="2:8" x14ac:dyDescent="0.25">
      <c r="B111" s="63"/>
      <c r="C111" s="41"/>
      <c r="D111" s="8" t="s">
        <v>74</v>
      </c>
      <c r="E111" s="14">
        <v>45</v>
      </c>
      <c r="F111" s="4">
        <f>E111/E$118</f>
        <v>0.16981132075471697</v>
      </c>
      <c r="G111" s="32"/>
      <c r="H111" s="34"/>
    </row>
    <row r="112" spans="2:8" x14ac:dyDescent="0.25">
      <c r="B112" s="63"/>
      <c r="C112" s="41"/>
      <c r="D112" s="8" t="s">
        <v>76</v>
      </c>
      <c r="E112" s="14">
        <v>10</v>
      </c>
      <c r="F112" s="4">
        <f>E112/E$118</f>
        <v>3.7735849056603772E-2</v>
      </c>
      <c r="G112" s="32"/>
      <c r="H112" s="34"/>
    </row>
    <row r="113" spans="2:8" x14ac:dyDescent="0.25">
      <c r="B113" s="63"/>
      <c r="C113" s="41"/>
      <c r="D113" s="8" t="s">
        <v>75</v>
      </c>
      <c r="E113" s="14">
        <v>8</v>
      </c>
      <c r="F113" s="4">
        <f>E113/E$118</f>
        <v>3.0188679245283019E-2</v>
      </c>
      <c r="G113" s="32"/>
      <c r="H113" s="34"/>
    </row>
    <row r="114" spans="2:8" x14ac:dyDescent="0.25">
      <c r="B114" s="63"/>
      <c r="C114" s="41"/>
      <c r="D114" s="8" t="s">
        <v>78</v>
      </c>
      <c r="E114" s="14">
        <v>6</v>
      </c>
      <c r="F114" s="4">
        <f>E114/E$118</f>
        <v>2.2641509433962263E-2</v>
      </c>
      <c r="G114" s="32"/>
      <c r="H114" s="34"/>
    </row>
    <row r="115" spans="2:8" x14ac:dyDescent="0.25">
      <c r="B115" s="63"/>
      <c r="C115" s="41"/>
      <c r="D115" s="8" t="s">
        <v>77</v>
      </c>
      <c r="E115" s="14">
        <v>5</v>
      </c>
      <c r="F115" s="4">
        <f>E115/E$118</f>
        <v>1.8867924528301886E-2</v>
      </c>
      <c r="G115" s="32"/>
      <c r="H115" s="34"/>
    </row>
    <row r="116" spans="2:8" x14ac:dyDescent="0.25">
      <c r="B116" s="63"/>
      <c r="C116" s="41"/>
      <c r="D116" s="8" t="s">
        <v>80</v>
      </c>
      <c r="E116" s="14">
        <v>3</v>
      </c>
      <c r="F116" s="4">
        <f>E116/E$118</f>
        <v>1.1320754716981131E-2</v>
      </c>
      <c r="G116" s="32"/>
      <c r="H116" s="34"/>
    </row>
    <row r="117" spans="2:8" x14ac:dyDescent="0.25">
      <c r="B117" s="63"/>
      <c r="C117" s="41"/>
      <c r="D117" s="8" t="s">
        <v>79</v>
      </c>
      <c r="E117" s="14">
        <v>2</v>
      </c>
      <c r="F117" s="4">
        <f>E117/E$118</f>
        <v>7.5471698113207548E-3</v>
      </c>
      <c r="G117" s="32"/>
      <c r="H117" s="34"/>
    </row>
    <row r="118" spans="2:8" x14ac:dyDescent="0.25">
      <c r="B118" s="63"/>
      <c r="C118" s="41"/>
      <c r="D118" s="18" t="s">
        <v>0</v>
      </c>
      <c r="E118" s="35">
        <f>SUM(E109:E117)</f>
        <v>265</v>
      </c>
      <c r="F118" s="35"/>
      <c r="G118" s="33"/>
      <c r="H118" s="34"/>
    </row>
    <row r="119" spans="2:8" x14ac:dyDescent="0.25">
      <c r="B119" s="63"/>
      <c r="C119" s="41" t="s">
        <v>25</v>
      </c>
      <c r="D119" s="8" t="s">
        <v>38</v>
      </c>
      <c r="E119" s="15">
        <v>239</v>
      </c>
      <c r="F119" s="4">
        <f>E119/E$122</f>
        <v>0.6584022038567493</v>
      </c>
      <c r="G119" s="32">
        <f>E119-E120</f>
        <v>144</v>
      </c>
      <c r="H119" s="34">
        <f>F119-F120</f>
        <v>0.39669421487603307</v>
      </c>
    </row>
    <row r="120" spans="2:8" x14ac:dyDescent="0.25">
      <c r="B120" s="63"/>
      <c r="C120" s="41"/>
      <c r="D120" s="8" t="s">
        <v>81</v>
      </c>
      <c r="E120" s="11">
        <v>95</v>
      </c>
      <c r="F120" s="4">
        <f>E120/E$122</f>
        <v>0.26170798898071623</v>
      </c>
      <c r="G120" s="32"/>
      <c r="H120" s="34"/>
    </row>
    <row r="121" spans="2:8" x14ac:dyDescent="0.25">
      <c r="B121" s="63"/>
      <c r="C121" s="41"/>
      <c r="D121" s="8" t="s">
        <v>82</v>
      </c>
      <c r="E121" s="11">
        <v>29</v>
      </c>
      <c r="F121" s="4">
        <f>E121/E$122</f>
        <v>7.9889807162534437E-2</v>
      </c>
      <c r="G121" s="33"/>
      <c r="H121" s="34"/>
    </row>
    <row r="122" spans="2:8" x14ac:dyDescent="0.25">
      <c r="B122" s="63"/>
      <c r="C122" s="41"/>
      <c r="D122" s="18" t="s">
        <v>0</v>
      </c>
      <c r="E122" s="35">
        <f>SUM(E119:E121)</f>
        <v>363</v>
      </c>
      <c r="F122" s="35"/>
      <c r="G122" s="33"/>
      <c r="H122" s="34"/>
    </row>
    <row r="123" spans="2:8" x14ac:dyDescent="0.25">
      <c r="B123" s="63"/>
      <c r="C123" s="41" t="s">
        <v>19</v>
      </c>
      <c r="D123" s="8" t="s">
        <v>39</v>
      </c>
      <c r="E123" s="15">
        <v>85</v>
      </c>
      <c r="F123" s="4">
        <f>E123/E$128</f>
        <v>0.40669856459330145</v>
      </c>
      <c r="G123" s="32">
        <f>E123-E124</f>
        <v>7</v>
      </c>
      <c r="H123" s="34">
        <f>F123-F124</f>
        <v>3.3492822966507185E-2</v>
      </c>
    </row>
    <row r="124" spans="2:8" x14ac:dyDescent="0.25">
      <c r="B124" s="63"/>
      <c r="C124" s="41"/>
      <c r="D124" s="8" t="s">
        <v>69</v>
      </c>
      <c r="E124" s="11">
        <v>78</v>
      </c>
      <c r="F124" s="4">
        <f>E124/E$128</f>
        <v>0.37320574162679426</v>
      </c>
      <c r="G124" s="32"/>
      <c r="H124" s="34"/>
    </row>
    <row r="125" spans="2:8" x14ac:dyDescent="0.25">
      <c r="B125" s="63"/>
      <c r="C125" s="41"/>
      <c r="D125" s="8" t="s">
        <v>70</v>
      </c>
      <c r="E125" s="14">
        <v>22</v>
      </c>
      <c r="F125" s="4">
        <f>E125/E$128</f>
        <v>0.10526315789473684</v>
      </c>
      <c r="G125" s="32"/>
      <c r="H125" s="34"/>
    </row>
    <row r="126" spans="2:8" x14ac:dyDescent="0.25">
      <c r="B126" s="63"/>
      <c r="C126" s="41"/>
      <c r="D126" s="8" t="s">
        <v>71</v>
      </c>
      <c r="E126" s="11">
        <v>13</v>
      </c>
      <c r="F126" s="4">
        <f>E126/E$128</f>
        <v>6.2200956937799042E-2</v>
      </c>
      <c r="G126" s="32"/>
      <c r="H126" s="34"/>
    </row>
    <row r="127" spans="2:8" x14ac:dyDescent="0.25">
      <c r="B127" s="63"/>
      <c r="C127" s="41"/>
      <c r="D127" s="8" t="s">
        <v>72</v>
      </c>
      <c r="E127" s="11">
        <v>11</v>
      </c>
      <c r="F127" s="4">
        <f>E127/E$128</f>
        <v>5.2631578947368418E-2</v>
      </c>
      <c r="G127" s="33"/>
      <c r="H127" s="34"/>
    </row>
    <row r="128" spans="2:8" ht="13.5" thickBot="1" x14ac:dyDescent="0.3">
      <c r="B128" s="64"/>
      <c r="C128" s="66"/>
      <c r="D128" s="23" t="s">
        <v>0</v>
      </c>
      <c r="E128" s="68">
        <f>SUM(E123:E127)</f>
        <v>209</v>
      </c>
      <c r="F128" s="68"/>
      <c r="G128" s="67"/>
      <c r="H128" s="52"/>
    </row>
    <row r="129" spans="2:8" x14ac:dyDescent="0.25">
      <c r="B129" s="28" t="s">
        <v>17</v>
      </c>
      <c r="C129" s="44" t="s">
        <v>6</v>
      </c>
      <c r="D129" s="24" t="s">
        <v>46</v>
      </c>
      <c r="E129" s="20">
        <v>175</v>
      </c>
      <c r="F129" s="3">
        <f>E129/E$133</f>
        <v>0.53191489361702127</v>
      </c>
      <c r="G129" s="45">
        <f>E129-E130</f>
        <v>90</v>
      </c>
      <c r="H129" s="46">
        <f>F129-F130</f>
        <v>0.2735562310030395</v>
      </c>
    </row>
    <row r="130" spans="2:8" x14ac:dyDescent="0.25">
      <c r="B130" s="29"/>
      <c r="C130" s="31"/>
      <c r="D130" s="25" t="s">
        <v>85</v>
      </c>
      <c r="E130" s="11">
        <v>85</v>
      </c>
      <c r="F130" s="4">
        <f>E130/E$133</f>
        <v>0.25835866261398177</v>
      </c>
      <c r="G130" s="32"/>
      <c r="H130" s="34"/>
    </row>
    <row r="131" spans="2:8" x14ac:dyDescent="0.25">
      <c r="B131" s="29"/>
      <c r="C131" s="31"/>
      <c r="D131" s="25" t="s">
        <v>86</v>
      </c>
      <c r="E131" s="11">
        <v>66</v>
      </c>
      <c r="F131" s="4">
        <f>E131/E$133</f>
        <v>0.20060790273556231</v>
      </c>
      <c r="G131" s="32"/>
      <c r="H131" s="34"/>
    </row>
    <row r="132" spans="2:8" x14ac:dyDescent="0.25">
      <c r="B132" s="29"/>
      <c r="C132" s="31"/>
      <c r="D132" s="25" t="s">
        <v>87</v>
      </c>
      <c r="E132" s="11">
        <v>3</v>
      </c>
      <c r="F132" s="4">
        <f>E132/E$133</f>
        <v>9.11854103343465E-3</v>
      </c>
      <c r="G132" s="33"/>
      <c r="H132" s="34"/>
    </row>
    <row r="133" spans="2:8" x14ac:dyDescent="0.25">
      <c r="B133" s="29"/>
      <c r="C133" s="31"/>
      <c r="D133" s="26" t="s">
        <v>0</v>
      </c>
      <c r="E133" s="35">
        <f>SUM(E129:E132)</f>
        <v>329</v>
      </c>
      <c r="F133" s="35"/>
      <c r="G133" s="33"/>
      <c r="H133" s="34"/>
    </row>
    <row r="134" spans="2:8" x14ac:dyDescent="0.25">
      <c r="B134" s="29"/>
      <c r="C134" s="31" t="s">
        <v>8</v>
      </c>
      <c r="D134" s="25" t="s">
        <v>47</v>
      </c>
      <c r="E134" s="15">
        <v>268</v>
      </c>
      <c r="F134" s="4">
        <f>E134/E$137</f>
        <v>0.68717948717948718</v>
      </c>
      <c r="G134" s="32">
        <f>E134-E135</f>
        <v>172</v>
      </c>
      <c r="H134" s="34">
        <f>F134-F135</f>
        <v>0.44102564102564101</v>
      </c>
    </row>
    <row r="135" spans="2:8" x14ac:dyDescent="0.25">
      <c r="B135" s="29"/>
      <c r="C135" s="31"/>
      <c r="D135" s="25" t="s">
        <v>83</v>
      </c>
      <c r="E135" s="11">
        <v>96</v>
      </c>
      <c r="F135" s="4">
        <f>E135/E$137</f>
        <v>0.24615384615384617</v>
      </c>
      <c r="G135" s="33"/>
      <c r="H135" s="34"/>
    </row>
    <row r="136" spans="2:8" x14ac:dyDescent="0.25">
      <c r="B136" s="29"/>
      <c r="C136" s="31"/>
      <c r="D136" s="25" t="s">
        <v>84</v>
      </c>
      <c r="E136" s="14">
        <v>26</v>
      </c>
      <c r="F136" s="4">
        <f>E136/E$137</f>
        <v>6.6666666666666666E-2</v>
      </c>
      <c r="G136" s="33"/>
      <c r="H136" s="34"/>
    </row>
    <row r="137" spans="2:8" x14ac:dyDescent="0.25">
      <c r="B137" s="29"/>
      <c r="C137" s="31"/>
      <c r="D137" s="26" t="s">
        <v>0</v>
      </c>
      <c r="E137" s="35">
        <f>SUM(E134:E136)</f>
        <v>390</v>
      </c>
      <c r="F137" s="35"/>
      <c r="G137" s="33"/>
      <c r="H137" s="34"/>
    </row>
    <row r="138" spans="2:8" x14ac:dyDescent="0.25">
      <c r="B138" s="29"/>
      <c r="C138" s="31" t="s">
        <v>7</v>
      </c>
      <c r="D138" s="25" t="s">
        <v>45</v>
      </c>
      <c r="E138" s="15">
        <v>162</v>
      </c>
      <c r="F138" s="4">
        <f>E138/E$140</f>
        <v>0.61363636363636365</v>
      </c>
      <c r="G138" s="32">
        <f>E138-E139</f>
        <v>60</v>
      </c>
      <c r="H138" s="34">
        <f>F138-F139</f>
        <v>0.22727272727272729</v>
      </c>
    </row>
    <row r="139" spans="2:8" x14ac:dyDescent="0.25">
      <c r="B139" s="29"/>
      <c r="C139" s="31"/>
      <c r="D139" s="25" t="s">
        <v>88</v>
      </c>
      <c r="E139" s="11">
        <v>102</v>
      </c>
      <c r="F139" s="4">
        <f>E139/E$140</f>
        <v>0.38636363636363635</v>
      </c>
      <c r="G139" s="33"/>
      <c r="H139" s="34"/>
    </row>
    <row r="140" spans="2:8" ht="13.5" thickBot="1" x14ac:dyDescent="0.3">
      <c r="B140" s="30"/>
      <c r="C140" s="36"/>
      <c r="D140" s="27" t="s">
        <v>0</v>
      </c>
      <c r="E140" s="39">
        <f>SUM(E138:E139)</f>
        <v>264</v>
      </c>
      <c r="F140" s="39"/>
      <c r="G140" s="37"/>
      <c r="H140" s="38"/>
    </row>
  </sheetData>
  <sortState xmlns:xlrd2="http://schemas.microsoft.com/office/spreadsheetml/2017/richdata2" ref="D112:E117">
    <sortCondition descending="1" ref="E112:E117"/>
  </sortState>
  <mergeCells count="86">
    <mergeCell ref="G2:H2"/>
    <mergeCell ref="C40:C46"/>
    <mergeCell ref="G40:G46"/>
    <mergeCell ref="H40:H46"/>
    <mergeCell ref="E46:F46"/>
    <mergeCell ref="B40:B80"/>
    <mergeCell ref="C58:C62"/>
    <mergeCell ref="G58:G62"/>
    <mergeCell ref="H58:H62"/>
    <mergeCell ref="D47:H47"/>
    <mergeCell ref="B81:B128"/>
    <mergeCell ref="C81:C102"/>
    <mergeCell ref="G81:G102"/>
    <mergeCell ref="H81:H102"/>
    <mergeCell ref="E102:F102"/>
    <mergeCell ref="C103:C108"/>
    <mergeCell ref="G103:G108"/>
    <mergeCell ref="H103:H108"/>
    <mergeCell ref="H123:H128"/>
    <mergeCell ref="E128:F128"/>
    <mergeCell ref="C109:C118"/>
    <mergeCell ref="G109:G118"/>
    <mergeCell ref="H109:H118"/>
    <mergeCell ref="B3:B39"/>
    <mergeCell ref="C3:C8"/>
    <mergeCell ref="G3:G8"/>
    <mergeCell ref="H3:H8"/>
    <mergeCell ref="E8:F8"/>
    <mergeCell ref="C9:C12"/>
    <mergeCell ref="G9:G12"/>
    <mergeCell ref="H9:H12"/>
    <mergeCell ref="E12:F12"/>
    <mergeCell ref="C13:C23"/>
    <mergeCell ref="G13:G23"/>
    <mergeCell ref="H13:H23"/>
    <mergeCell ref="E23:F23"/>
    <mergeCell ref="C24:C27"/>
    <mergeCell ref="G24:G27"/>
    <mergeCell ref="H24:H27"/>
    <mergeCell ref="E27:F27"/>
    <mergeCell ref="C28:C32"/>
    <mergeCell ref="G28:G32"/>
    <mergeCell ref="H28:H32"/>
    <mergeCell ref="E32:F32"/>
    <mergeCell ref="C33:C35"/>
    <mergeCell ref="G33:G35"/>
    <mergeCell ref="H33:H35"/>
    <mergeCell ref="E35:F35"/>
    <mergeCell ref="C36:C39"/>
    <mergeCell ref="G36:G39"/>
    <mergeCell ref="H36:H39"/>
    <mergeCell ref="E39:F39"/>
    <mergeCell ref="C48:C57"/>
    <mergeCell ref="G48:G57"/>
    <mergeCell ref="H48:H57"/>
    <mergeCell ref="E57:F57"/>
    <mergeCell ref="E62:F62"/>
    <mergeCell ref="C63:C66"/>
    <mergeCell ref="G63:G66"/>
    <mergeCell ref="H63:H66"/>
    <mergeCell ref="E66:F66"/>
    <mergeCell ref="C67:C80"/>
    <mergeCell ref="G67:G80"/>
    <mergeCell ref="H67:H80"/>
    <mergeCell ref="E80:F80"/>
    <mergeCell ref="C129:C133"/>
    <mergeCell ref="G129:G133"/>
    <mergeCell ref="H129:H133"/>
    <mergeCell ref="E133:F133"/>
    <mergeCell ref="E118:F118"/>
    <mergeCell ref="C119:C122"/>
    <mergeCell ref="G119:G122"/>
    <mergeCell ref="H119:H122"/>
    <mergeCell ref="E122:F122"/>
    <mergeCell ref="E108:F108"/>
    <mergeCell ref="C123:C128"/>
    <mergeCell ref="G123:G128"/>
    <mergeCell ref="B129:B140"/>
    <mergeCell ref="C134:C137"/>
    <mergeCell ref="G134:G137"/>
    <mergeCell ref="H134:H137"/>
    <mergeCell ref="E137:F137"/>
    <mergeCell ref="C138:C140"/>
    <mergeCell ref="G138:G140"/>
    <mergeCell ref="H138:H140"/>
    <mergeCell ref="E140:F140"/>
  </mergeCells>
  <conditionalFormatting sqref="A2:G2 D102:E102 D8:E8 C24:C26 D57:E57 D80:E80 A130:A140 A1:XFD1 A141:XFD1048576 B81:G81 C103:H103 D107:E108 C123:H126 D128:E128 D118:E118 C119:H120 D122:E122 B3:G3 D32:E32 D35:E35 C36:C38 C9:H9 D12:E12 C48:G48 C58:D61 C134:C136 C67:G67 D24:H24 D27:E27 C138:C139 A129:C129 D129:H131 D133:E133 C130:F132 D134:H134 D137:E137 D138:H138 D140:E140 D139:F139 D82:F101 C104:E106 G104:H106 F104:F107 D124:F127 C109:H117 D120:F121 D135:F136 D49:F56 C28:H31 D25:F26 D4:F7 C33:H34 D36:H36 D39:E39 D37:F38 C13:H22 A3:A39 D23:E23 D10:F11 E58:H58 D62:E62 C63:D65 E63:H63 D66:E66 E64:F65 E59:F61 D46:E46 A40:G40 D41:F45 D68:F79 A41:A128 I2:XFD140 C47:D47">
    <cfRule type="cellIs" dxfId="2" priority="4" operator="equal">
      <formula>0</formula>
    </cfRule>
  </conditionalFormatting>
  <conditionalFormatting sqref="C24:C26 A130:A140 A1:XFD2 A141:XFD1048576 B81:H81 C103:H103 C102:E102 D107:E108 C123:H126 D128:E128 D118:E118 C119:H120 D122:E122 B3:H3 C8:E8 D32:E32 D35:E35 C36:C38 C9:H9 D12:E12 C57:E57 C58:D61 C134:C136 C67:H67 C80:E80 D24:H24 D27:E27 C48:H48 C138:C139 A129:C129 D129:H131 D133:E133 C130:F132 D134:H134 D137:E137 D138:H138 D140:E140 D139:F139 C82:F101 C104:E106 G104:H106 F104:F107 D124:F127 C109:H117 D120:F121 D135:F136 C49:F56 C28:H31 D25:F26 C4:F7 C33:H34 D36:H36 D39:E39 D37:F38 C13:H22 A3:A39 D23:E23 D10:F11 E58:H58 D62:E62 C63:D65 E63:H63 D66:E66 E64:F65 E59:F61 A40:H40 C46:E46 C41:F45 C68:F79 A41:A128 I3:XFD140 C47:D47">
    <cfRule type="cellIs" dxfId="1" priority="2" operator="equal">
      <formula>"I"</formula>
    </cfRule>
    <cfRule type="cellIs" dxfId="0" priority="3" operator="equal">
      <formula>"N"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Caprice</dc:creator>
  <cp:lastModifiedBy>Caprice</cp:lastModifiedBy>
  <cp:lastPrinted>2022-05-31T13:17:32Z</cp:lastPrinted>
  <dcterms:created xsi:type="dcterms:W3CDTF">2022-02-22T20:46:44Z</dcterms:created>
  <dcterms:modified xsi:type="dcterms:W3CDTF">2022-07-31T01:00:28Z</dcterms:modified>
</cp:coreProperties>
</file>