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lections\caed\hi\"/>
    </mc:Choice>
  </mc:AlternateContent>
  <xr:revisionPtr revIDLastSave="0" documentId="13_ncr:1_{3A6FB8EB-9328-4966-9906-D5DC99F393F5}" xr6:coauthVersionLast="47" xr6:coauthVersionMax="47" xr10:uidLastSave="{00000000-0000-0000-0000-000000000000}"/>
  <bookViews>
    <workbookView xWindow="-120" yWindow="-120" windowWidth="29040" windowHeight="16440" xr2:uid="{BDC14994-19D2-47E3-9A20-F9E110A38188}"/>
  </bookViews>
  <sheets>
    <sheet name="a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9" i="11" l="1"/>
  <c r="F46" i="11" s="1"/>
  <c r="G45" i="11"/>
  <c r="E44" i="11"/>
  <c r="F38" i="11" s="1"/>
  <c r="E66" i="11"/>
  <c r="F64" i="11" s="1"/>
  <c r="G63" i="11"/>
  <c r="E62" i="11"/>
  <c r="F60" i="11" s="1"/>
  <c r="G58" i="11"/>
  <c r="E16" i="11"/>
  <c r="F13" i="11" s="1"/>
  <c r="E25" i="11"/>
  <c r="F24" i="11" s="1"/>
  <c r="E113" i="11"/>
  <c r="G91" i="11"/>
  <c r="G111" i="11"/>
  <c r="E110" i="11"/>
  <c r="G107" i="11"/>
  <c r="F14" i="11" l="1"/>
  <c r="F23" i="11"/>
  <c r="F42" i="11"/>
  <c r="F41" i="11"/>
  <c r="F48" i="11"/>
  <c r="F40" i="11"/>
  <c r="F58" i="11"/>
  <c r="F45" i="11"/>
  <c r="H45" i="11" s="1"/>
  <c r="F47" i="11"/>
  <c r="F43" i="11"/>
  <c r="F107" i="11"/>
  <c r="F108" i="11"/>
  <c r="F59" i="11"/>
  <c r="F109" i="11"/>
  <c r="F61" i="11"/>
  <c r="F63" i="11"/>
  <c r="F111" i="11"/>
  <c r="F39" i="11"/>
  <c r="F112" i="11"/>
  <c r="F65" i="11"/>
  <c r="F36" i="11"/>
  <c r="F37" i="11"/>
  <c r="F21" i="11"/>
  <c r="F22" i="11"/>
  <c r="F12" i="11"/>
  <c r="F15" i="11"/>
  <c r="G21" i="11"/>
  <c r="E57" i="11"/>
  <c r="E31" i="11"/>
  <c r="G29" i="11"/>
  <c r="E28" i="11"/>
  <c r="G26" i="11"/>
  <c r="E20" i="11"/>
  <c r="G12" i="11"/>
  <c r="E11" i="11"/>
  <c r="E102" i="11"/>
  <c r="G100" i="11"/>
  <c r="E99" i="11"/>
  <c r="G95" i="11"/>
  <c r="F7" i="11" l="1"/>
  <c r="F8" i="11"/>
  <c r="F9" i="11"/>
  <c r="H111" i="11"/>
  <c r="F101" i="11"/>
  <c r="F100" i="11"/>
  <c r="F96" i="11"/>
  <c r="F98" i="11"/>
  <c r="F95" i="11"/>
  <c r="F97" i="11"/>
  <c r="F56" i="11"/>
  <c r="F55" i="11"/>
  <c r="F50" i="11"/>
  <c r="F54" i="11"/>
  <c r="F53" i="11"/>
  <c r="F52" i="11"/>
  <c r="F51" i="11"/>
  <c r="F30" i="11"/>
  <c r="F29" i="11"/>
  <c r="F26" i="11"/>
  <c r="F27" i="11"/>
  <c r="H26" i="11" s="1"/>
  <c r="F17" i="11"/>
  <c r="F18" i="11"/>
  <c r="F19" i="11"/>
  <c r="F10" i="11"/>
  <c r="F4" i="11"/>
  <c r="F6" i="11"/>
  <c r="F5" i="11"/>
  <c r="F3" i="11"/>
  <c r="H58" i="11"/>
  <c r="H63" i="11"/>
  <c r="H107" i="11"/>
  <c r="H21" i="11"/>
  <c r="H29" i="11" l="1"/>
  <c r="H12" i="11"/>
  <c r="H95" i="11"/>
  <c r="H100" i="11"/>
  <c r="E106" i="11" l="1"/>
  <c r="G103" i="11"/>
  <c r="E94" i="11"/>
  <c r="E90" i="11"/>
  <c r="F89" i="11" l="1"/>
  <c r="F77" i="11"/>
  <c r="F88" i="11"/>
  <c r="F76" i="11"/>
  <c r="F78" i="11"/>
  <c r="F87" i="11"/>
  <c r="F75" i="11"/>
  <c r="F86" i="11"/>
  <c r="F74" i="11"/>
  <c r="F85" i="11"/>
  <c r="F84" i="11"/>
  <c r="F80" i="11"/>
  <c r="F83" i="11"/>
  <c r="F82" i="11"/>
  <c r="F81" i="11"/>
  <c r="F79" i="11"/>
  <c r="F93" i="11"/>
  <c r="F92" i="11"/>
  <c r="F91" i="11"/>
  <c r="F104" i="11"/>
  <c r="F103" i="11"/>
  <c r="F105" i="11"/>
  <c r="H103" i="11" l="1"/>
  <c r="H91" i="11"/>
</calcChain>
</file>

<file path=xl/sharedStrings.xml><?xml version="1.0" encoding="utf-8"?>
<sst xmlns="http://schemas.openxmlformats.org/spreadsheetml/2006/main" count="166" uniqueCount="128">
  <si>
    <t>Total</t>
  </si>
  <si>
    <t>Margin</t>
  </si>
  <si>
    <t>Votes</t>
  </si>
  <si>
    <t>Hawaii</t>
  </si>
  <si>
    <t>%</t>
  </si>
  <si>
    <t>Oahu</t>
  </si>
  <si>
    <t>Hanalei</t>
  </si>
  <si>
    <t>Waimea</t>
  </si>
  <si>
    <t>Lihue</t>
  </si>
  <si>
    <t>Lahaina</t>
  </si>
  <si>
    <t>Makawao</t>
  </si>
  <si>
    <t>Molokai</t>
  </si>
  <si>
    <t>Kohala</t>
  </si>
  <si>
    <t>Kau</t>
  </si>
  <si>
    <t>Hana</t>
  </si>
  <si>
    <t>Hamakua</t>
  </si>
  <si>
    <t>Maui</t>
  </si>
  <si>
    <t>Kauai</t>
  </si>
  <si>
    <t>Island</t>
  </si>
  <si>
    <t>Waialua</t>
  </si>
  <si>
    <t>Ewa</t>
  </si>
  <si>
    <t>District</t>
  </si>
  <si>
    <t>Hilo</t>
  </si>
  <si>
    <t>Wailuku</t>
  </si>
  <si>
    <t>Honolulu</t>
  </si>
  <si>
    <t>Koolaupoko</t>
  </si>
  <si>
    <t>South Kona</t>
  </si>
  <si>
    <t>North Kona</t>
  </si>
  <si>
    <t>Koolauloa</t>
  </si>
  <si>
    <t>Puna</t>
  </si>
  <si>
    <t>Kaanapali</t>
  </si>
  <si>
    <t>Candidate</t>
  </si>
  <si>
    <t>W. M. Kipikona</t>
  </si>
  <si>
    <t>F. Pahia</t>
  </si>
  <si>
    <t>J. L. Kaulukou</t>
  </si>
  <si>
    <t>S. K. Mahoe</t>
  </si>
  <si>
    <t>G. W. Pilipo</t>
  </si>
  <si>
    <t>D. H. Nahinu</t>
  </si>
  <si>
    <t>G. B. Palohau</t>
  </si>
  <si>
    <t>J. Keau</t>
  </si>
  <si>
    <t>J. A. Nahaku</t>
  </si>
  <si>
    <t>A. P. Kalaukoa</t>
  </si>
  <si>
    <t>F. S. Keiki</t>
  </si>
  <si>
    <t>J. Kanui</t>
  </si>
  <si>
    <t>J. Kalama</t>
  </si>
  <si>
    <t>H. Kauaihilo</t>
  </si>
  <si>
    <t>J. K. Kaoliko</t>
  </si>
  <si>
    <t>A. W. Maioho</t>
  </si>
  <si>
    <t>L. W. P. Kanealii</t>
  </si>
  <si>
    <t>H. A. Widemann</t>
  </si>
  <si>
    <t>scattering</t>
  </si>
  <si>
    <t>D. B. Wahine</t>
  </si>
  <si>
    <t>E. Kekoa</t>
  </si>
  <si>
    <t>W. A. Mio</t>
  </si>
  <si>
    <t>J. K. Hanuna</t>
  </si>
  <si>
    <t>J. Kamakele</t>
  </si>
  <si>
    <t>George Glendon</t>
  </si>
  <si>
    <t>L. Aholo</t>
  </si>
  <si>
    <t>J. W. Kalua</t>
  </si>
  <si>
    <t>J. Nakaleka</t>
  </si>
  <si>
    <t>S. K. Kupihea</t>
  </si>
  <si>
    <t>S. B. Dole</t>
  </si>
  <si>
    <t>\</t>
  </si>
  <si>
    <t>A. K. Kunuiakea</t>
  </si>
  <si>
    <t>E. K. Lilikalani</t>
  </si>
  <si>
    <t>R. H. Baker</t>
  </si>
  <si>
    <t>D. Kahanu</t>
  </si>
  <si>
    <t>G. H. Lahilahi</t>
  </si>
  <si>
    <t>J. W. Moanauliopio</t>
  </si>
  <si>
    <t>L. Lapilio</t>
  </si>
  <si>
    <t>W. L. Green</t>
  </si>
  <si>
    <t>S. Pauiani</t>
  </si>
  <si>
    <t>H. L. Sheldon</t>
  </si>
  <si>
    <t>J. L. Rees</t>
  </si>
  <si>
    <t>C. N. Kalama</t>
  </si>
  <si>
    <t>J. M. Kauahikaua</t>
  </si>
  <si>
    <t>W. C. Lane</t>
  </si>
  <si>
    <t>H. N. Eahulu</t>
  </si>
  <si>
    <t>J. Nakanaela</t>
  </si>
  <si>
    <t>J. P. Kauwalu</t>
  </si>
  <si>
    <t>H. U. Mahi</t>
  </si>
  <si>
    <t>J. N. Paikuli</t>
  </si>
  <si>
    <t>W. H. Tell</t>
  </si>
  <si>
    <t>J. Kakina</t>
  </si>
  <si>
    <t>D. Keaweamahi</t>
  </si>
  <si>
    <t>S. K. Kuapuu</t>
  </si>
  <si>
    <t>I. H. Kapuniai</t>
  </si>
  <si>
    <t>G. N. Wilcox</t>
  </si>
  <si>
    <t>S. Hookano</t>
  </si>
  <si>
    <t>D. Mamaki</t>
  </si>
  <si>
    <t>S. Kamohakau</t>
  </si>
  <si>
    <t>G. W. Napaepae</t>
  </si>
  <si>
    <t>D. Kamalopili</t>
  </si>
  <si>
    <t>Henere Kale</t>
  </si>
  <si>
    <t>J. Adamu Kaukau</t>
  </si>
  <si>
    <t>A. W. Kaowahi</t>
  </si>
  <si>
    <t>F. W. Kahapula</t>
  </si>
  <si>
    <t>W. Kiha</t>
  </si>
  <si>
    <t>D. Kalauokalani</t>
  </si>
  <si>
    <t>Kekahuna</t>
  </si>
  <si>
    <t>M. Kealha</t>
  </si>
  <si>
    <t>R. W. Wilcox</t>
  </si>
  <si>
    <t>S. O. Kale</t>
  </si>
  <si>
    <t>W. S. Maule</t>
  </si>
  <si>
    <t>D. Crowningburg</t>
  </si>
  <si>
    <t>Keo</t>
  </si>
  <si>
    <t>Joseph Nawahi</t>
  </si>
  <si>
    <t>E. G. Hitchcock</t>
  </si>
  <si>
    <t>P. Haupu</t>
  </si>
  <si>
    <t>C. K. Hapai</t>
  </si>
  <si>
    <t>J. Pinao</t>
  </si>
  <si>
    <t>J. W. Kilinahe</t>
  </si>
  <si>
    <t>J. W. Kumahoa</t>
  </si>
  <si>
    <t>A. Kalauli</t>
  </si>
  <si>
    <t>J. S. H. Martin</t>
  </si>
  <si>
    <t>J. W. Kekaula</t>
  </si>
  <si>
    <t>S. W. Kaai</t>
  </si>
  <si>
    <t>D. K. Maleka</t>
  </si>
  <si>
    <t>D. W. Kaeo</t>
  </si>
  <si>
    <t>J. W. Keliikoa</t>
  </si>
  <si>
    <t>James Woods</t>
  </si>
  <si>
    <t>J. Poepoe</t>
  </si>
  <si>
    <t>J. K. Kaunamano</t>
  </si>
  <si>
    <t>R. F. Bickerton</t>
  </si>
  <si>
    <t>S. W. Hoopii</t>
  </si>
  <si>
    <t>Tied</t>
  </si>
  <si>
    <t>Unknown</t>
  </si>
  <si>
    <t>Uncalculable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</si>
</sst>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Open Sans"/>
      <family val="2"/>
    </font>
    <font>
      <b/>
      <sz val="8"/>
      <color theme="1"/>
      <name val="Open Sans"/>
      <family val="2"/>
    </font>
    <font>
      <sz val="8"/>
      <color theme="1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0" fontId="3" fillId="2" borderId="24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3" fontId="1" fillId="2" borderId="27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10" fontId="3" fillId="2" borderId="28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3" fontId="3" fillId="3" borderId="28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3" fontId="3" fillId="3" borderId="24" xfId="0" applyNumberFormat="1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0" fontId="3" fillId="2" borderId="15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10" fontId="3" fillId="2" borderId="18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3" fontId="3" fillId="2" borderId="24" xfId="0" applyNumberFormat="1" applyFont="1" applyFill="1" applyBorder="1" applyAlignment="1">
      <alignment horizontal="center" vertical="center"/>
    </xf>
    <xf numFmtId="10" fontId="3" fillId="2" borderId="3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3" fontId="3" fillId="2" borderId="14" xfId="0" applyNumberFormat="1" applyFont="1" applyFill="1" applyBorder="1" applyAlignment="1">
      <alignment horizontal="center" vertical="center"/>
    </xf>
    <xf numFmtId="3" fontId="3" fillId="2" borderId="29" xfId="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10" fontId="3" fillId="2" borderId="19" xfId="0" applyNumberFormat="1" applyFont="1" applyFill="1" applyBorder="1" applyAlignment="1">
      <alignment horizontal="center" vertical="center"/>
    </xf>
    <xf numFmtId="10" fontId="3" fillId="2" borderId="21" xfId="0" applyNumberFormat="1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3" fontId="2" fillId="2" borderId="25" xfId="0" applyNumberFormat="1" applyFont="1" applyFill="1" applyBorder="1" applyAlignment="1">
      <alignment horizontal="center" vertical="center"/>
    </xf>
    <xf numFmtId="3" fontId="2" fillId="2" borderId="30" xfId="0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3" fontId="3" fillId="2" borderId="22" xfId="0" applyNumberFormat="1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3" fontId="3" fillId="2" borderId="20" xfId="0" applyNumberFormat="1" applyFont="1" applyFill="1" applyBorder="1" applyAlignment="1">
      <alignment horizontal="center" vertical="center"/>
    </xf>
    <xf numFmtId="3" fontId="3" fillId="2" borderId="36" xfId="0" applyNumberFormat="1" applyFont="1" applyFill="1" applyBorder="1" applyAlignment="1">
      <alignment horizontal="center" vertical="center"/>
    </xf>
    <xf numFmtId="3" fontId="3" fillId="2" borderId="37" xfId="0" applyNumberFormat="1" applyFont="1" applyFill="1" applyBorder="1" applyAlignment="1">
      <alignment horizontal="center" vertical="center"/>
    </xf>
    <xf numFmtId="3" fontId="3" fillId="2" borderId="38" xfId="0" applyNumberFormat="1" applyFont="1" applyFill="1" applyBorder="1" applyAlignment="1">
      <alignment horizontal="center" vertical="center"/>
    </xf>
    <xf numFmtId="3" fontId="3" fillId="2" borderId="39" xfId="0" applyNumberFormat="1" applyFont="1" applyFill="1" applyBorder="1" applyAlignment="1">
      <alignment horizontal="center" vertical="center"/>
    </xf>
    <xf numFmtId="3" fontId="3" fillId="2" borderId="40" xfId="0" applyNumberFormat="1" applyFont="1" applyFill="1" applyBorder="1" applyAlignment="1">
      <alignment horizontal="center" vertical="center"/>
    </xf>
    <xf numFmtId="3" fontId="3" fillId="2" borderId="41" xfId="0" applyNumberFormat="1" applyFont="1" applyFill="1" applyBorder="1" applyAlignment="1">
      <alignment horizontal="center" vertical="center"/>
    </xf>
    <xf numFmtId="3" fontId="3" fillId="2" borderId="42" xfId="0" applyNumberFormat="1" applyFont="1" applyFill="1" applyBorder="1" applyAlignment="1">
      <alignment horizontal="center" vertical="center"/>
    </xf>
    <xf numFmtId="3" fontId="3" fillId="3" borderId="22" xfId="0" applyNumberFormat="1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10" fontId="3" fillId="2" borderId="22" xfId="0" applyNumberFormat="1" applyFont="1" applyFill="1" applyBorder="1" applyAlignment="1">
      <alignment horizontal="center" vertical="center"/>
    </xf>
    <xf numFmtId="10" fontId="3" fillId="2" borderId="7" xfId="0" applyNumberFormat="1" applyFont="1" applyFill="1" applyBorder="1" applyAlignment="1">
      <alignment horizontal="center" vertical="center"/>
    </xf>
    <xf numFmtId="3" fontId="3" fillId="2" borderId="43" xfId="0" applyNumberFormat="1" applyFont="1" applyFill="1" applyBorder="1" applyAlignment="1">
      <alignment horizontal="center" vertical="center"/>
    </xf>
    <xf numFmtId="3" fontId="3" fillId="2" borderId="4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7EF28-A244-4E2C-BC40-E865478D8F23}">
  <dimension ref="B1:K116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9" sqref="K9"/>
    </sheetView>
  </sheetViews>
  <sheetFormatPr defaultRowHeight="12.75" x14ac:dyDescent="0.25"/>
  <cols>
    <col min="1" max="1" width="2.5703125" style="1" customWidth="1"/>
    <col min="2" max="2" width="8.42578125" style="1" bestFit="1" customWidth="1"/>
    <col min="3" max="3" width="10.140625" style="1" bestFit="1" customWidth="1"/>
    <col min="4" max="4" width="18" style="1" customWidth="1"/>
    <col min="5" max="5" width="6.7109375" style="8" customWidth="1"/>
    <col min="6" max="6" width="6.7109375" style="1" customWidth="1"/>
    <col min="7" max="7" width="6.85546875" style="1" customWidth="1"/>
    <col min="8" max="8" width="7" style="1" bestFit="1" customWidth="1"/>
    <col min="9" max="9" width="2.5703125" style="1" customWidth="1"/>
    <col min="10" max="16384" width="9.140625" style="1"/>
  </cols>
  <sheetData>
    <row r="1" spans="2:8" ht="13.5" thickBot="1" x14ac:dyDescent="0.3"/>
    <row r="2" spans="2:8" s="2" customFormat="1" ht="15.75" thickBot="1" x14ac:dyDescent="0.3">
      <c r="B2" s="5" t="s">
        <v>18</v>
      </c>
      <c r="C2" s="15" t="s">
        <v>21</v>
      </c>
      <c r="D2" s="5" t="s">
        <v>31</v>
      </c>
      <c r="E2" s="9" t="s">
        <v>2</v>
      </c>
      <c r="F2" s="6" t="s">
        <v>4</v>
      </c>
      <c r="G2" s="63" t="s">
        <v>1</v>
      </c>
      <c r="H2" s="64"/>
    </row>
    <row r="3" spans="2:8" s="2" customFormat="1" ht="12.75" customHeight="1" x14ac:dyDescent="0.25">
      <c r="B3" s="55" t="s">
        <v>3</v>
      </c>
      <c r="C3" s="58" t="s">
        <v>22</v>
      </c>
      <c r="D3" s="20" t="s">
        <v>106</v>
      </c>
      <c r="E3" s="19">
        <v>327</v>
      </c>
      <c r="F3" s="3">
        <f>E3/E$11</f>
        <v>0.50076569678407346</v>
      </c>
      <c r="G3" s="79" t="s">
        <v>127</v>
      </c>
      <c r="H3" s="80"/>
    </row>
    <row r="4" spans="2:8" s="2" customFormat="1" ht="12.75" customHeight="1" x14ac:dyDescent="0.25">
      <c r="B4" s="56"/>
      <c r="C4" s="37"/>
      <c r="D4" s="7" t="s">
        <v>51</v>
      </c>
      <c r="E4" s="14">
        <v>292</v>
      </c>
      <c r="F4" s="4">
        <f>E4/E$11</f>
        <v>0.44716692189892804</v>
      </c>
      <c r="G4" s="69"/>
      <c r="H4" s="70"/>
    </row>
    <row r="5" spans="2:8" s="2" customFormat="1" ht="12.75" customHeight="1" x14ac:dyDescent="0.25">
      <c r="B5" s="56"/>
      <c r="C5" s="37"/>
      <c r="D5" s="7" t="s">
        <v>107</v>
      </c>
      <c r="E5" s="13">
        <v>255</v>
      </c>
      <c r="F5" s="4">
        <f>E5/E$11</f>
        <v>0.39050535987748852</v>
      </c>
      <c r="G5" s="69"/>
      <c r="H5" s="70"/>
    </row>
    <row r="6" spans="2:8" s="2" customFormat="1" ht="12.75" customHeight="1" x14ac:dyDescent="0.25">
      <c r="B6" s="56"/>
      <c r="C6" s="37"/>
      <c r="D6" s="7" t="s">
        <v>108</v>
      </c>
      <c r="E6" s="13">
        <v>210</v>
      </c>
      <c r="F6" s="4">
        <f>E6/E$11</f>
        <v>0.32159264931087289</v>
      </c>
      <c r="G6" s="69"/>
      <c r="H6" s="70"/>
    </row>
    <row r="7" spans="2:8" s="2" customFormat="1" ht="12.75" customHeight="1" x14ac:dyDescent="0.25">
      <c r="B7" s="56"/>
      <c r="C7" s="37"/>
      <c r="D7" s="7" t="s">
        <v>52</v>
      </c>
      <c r="E7" s="13">
        <v>110</v>
      </c>
      <c r="F7" s="4">
        <f t="shared" ref="F7:F9" si="0">E7/E$11</f>
        <v>0.16845329249617153</v>
      </c>
      <c r="G7" s="69"/>
      <c r="H7" s="70"/>
    </row>
    <row r="8" spans="2:8" s="2" customFormat="1" ht="12.75" customHeight="1" x14ac:dyDescent="0.25">
      <c r="B8" s="56"/>
      <c r="C8" s="37"/>
      <c r="D8" s="7" t="s">
        <v>109</v>
      </c>
      <c r="E8" s="13">
        <v>72</v>
      </c>
      <c r="F8" s="4">
        <f t="shared" si="0"/>
        <v>0.11026033690658499</v>
      </c>
      <c r="G8" s="69"/>
      <c r="H8" s="70"/>
    </row>
    <row r="9" spans="2:8" s="2" customFormat="1" ht="12.75" customHeight="1" x14ac:dyDescent="0.25">
      <c r="B9" s="56"/>
      <c r="C9" s="37"/>
      <c r="D9" s="7" t="s">
        <v>110</v>
      </c>
      <c r="E9" s="13">
        <v>27</v>
      </c>
      <c r="F9" s="4">
        <f t="shared" si="0"/>
        <v>4.1347626339969371E-2</v>
      </c>
      <c r="G9" s="69"/>
      <c r="H9" s="70"/>
    </row>
    <row r="10" spans="2:8" s="2" customFormat="1" ht="12.75" customHeight="1" x14ac:dyDescent="0.25">
      <c r="B10" s="56"/>
      <c r="C10" s="37"/>
      <c r="D10" s="7" t="s">
        <v>111</v>
      </c>
      <c r="E10" s="13">
        <v>13</v>
      </c>
      <c r="F10" s="4">
        <f>E10/E$11</f>
        <v>1.9908116385911178E-2</v>
      </c>
      <c r="G10" s="69"/>
      <c r="H10" s="70"/>
    </row>
    <row r="11" spans="2:8" s="2" customFormat="1" ht="12.75" customHeight="1" x14ac:dyDescent="0.25">
      <c r="B11" s="56"/>
      <c r="C11" s="37"/>
      <c r="D11" s="17" t="s">
        <v>0</v>
      </c>
      <c r="E11" s="34">
        <f>SUM(E3:E10)/2</f>
        <v>653</v>
      </c>
      <c r="F11" s="34"/>
      <c r="G11" s="71"/>
      <c r="H11" s="72"/>
    </row>
    <row r="12" spans="2:8" s="2" customFormat="1" ht="12.75" customHeight="1" x14ac:dyDescent="0.25">
      <c r="B12" s="56"/>
      <c r="C12" s="42" t="s">
        <v>15</v>
      </c>
      <c r="D12" s="7" t="s">
        <v>122</v>
      </c>
      <c r="E12" s="14">
        <v>179</v>
      </c>
      <c r="F12" s="4">
        <f>E12/E$16</f>
        <v>0.49722222222222223</v>
      </c>
      <c r="G12" s="44">
        <f>E12-E13</f>
        <v>68</v>
      </c>
      <c r="H12" s="47">
        <f>F12-F13</f>
        <v>0.18888888888888888</v>
      </c>
    </row>
    <row r="13" spans="2:8" s="2" customFormat="1" ht="12.75" customHeight="1" x14ac:dyDescent="0.25">
      <c r="B13" s="56"/>
      <c r="C13" s="43"/>
      <c r="D13" s="7" t="s">
        <v>123</v>
      </c>
      <c r="E13" s="13">
        <v>111</v>
      </c>
      <c r="F13" s="4">
        <f>E13/E$16</f>
        <v>0.30833333333333335</v>
      </c>
      <c r="G13" s="54"/>
      <c r="H13" s="48"/>
    </row>
    <row r="14" spans="2:8" s="2" customFormat="1" ht="12.75" customHeight="1" x14ac:dyDescent="0.25">
      <c r="B14" s="56"/>
      <c r="C14" s="43"/>
      <c r="D14" s="7" t="s">
        <v>53</v>
      </c>
      <c r="E14" s="65">
        <v>51</v>
      </c>
      <c r="F14" s="4">
        <f>E14/E$16</f>
        <v>0.14166666666666666</v>
      </c>
      <c r="G14" s="54"/>
      <c r="H14" s="48"/>
    </row>
    <row r="15" spans="2:8" s="2" customFormat="1" ht="12.75" customHeight="1" x14ac:dyDescent="0.25">
      <c r="B15" s="56"/>
      <c r="C15" s="43"/>
      <c r="D15" s="7" t="s">
        <v>124</v>
      </c>
      <c r="E15" s="65">
        <v>19</v>
      </c>
      <c r="F15" s="4">
        <f>E15/E$16</f>
        <v>5.2777777777777778E-2</v>
      </c>
      <c r="G15" s="54"/>
      <c r="H15" s="48"/>
    </row>
    <row r="16" spans="2:8" s="2" customFormat="1" ht="12.75" customHeight="1" x14ac:dyDescent="0.25">
      <c r="B16" s="56"/>
      <c r="C16" s="36"/>
      <c r="D16" s="17" t="s">
        <v>0</v>
      </c>
      <c r="E16" s="49">
        <f>SUM(E12:E15)</f>
        <v>360</v>
      </c>
      <c r="F16" s="50"/>
      <c r="G16" s="46"/>
      <c r="H16" s="38"/>
    </row>
    <row r="17" spans="2:8" s="2" customFormat="1" ht="12.75" customHeight="1" x14ac:dyDescent="0.25">
      <c r="B17" s="56"/>
      <c r="C17" s="42" t="s">
        <v>12</v>
      </c>
      <c r="D17" s="7" t="s">
        <v>120</v>
      </c>
      <c r="E17" s="13">
        <v>335</v>
      </c>
      <c r="F17" s="4">
        <f>E17/E$20</f>
        <v>0.47116736990154712</v>
      </c>
      <c r="G17" s="67" t="s">
        <v>125</v>
      </c>
      <c r="H17" s="68"/>
    </row>
    <row r="18" spans="2:8" s="2" customFormat="1" ht="12.75" customHeight="1" x14ac:dyDescent="0.25">
      <c r="B18" s="56"/>
      <c r="C18" s="43"/>
      <c r="D18" s="7" t="s">
        <v>41</v>
      </c>
      <c r="E18" s="13">
        <v>335</v>
      </c>
      <c r="F18" s="4">
        <f>E18/E$20</f>
        <v>0.47116736990154712</v>
      </c>
      <c r="G18" s="69"/>
      <c r="H18" s="70"/>
    </row>
    <row r="19" spans="2:8" s="2" customFormat="1" ht="12.75" customHeight="1" x14ac:dyDescent="0.25">
      <c r="B19" s="56"/>
      <c r="C19" s="43"/>
      <c r="D19" s="21" t="s">
        <v>121</v>
      </c>
      <c r="E19" s="13">
        <v>41</v>
      </c>
      <c r="F19" s="4">
        <f>E19/E$20</f>
        <v>5.7665260196905765E-2</v>
      </c>
      <c r="G19" s="69"/>
      <c r="H19" s="70"/>
    </row>
    <row r="20" spans="2:8" s="2" customFormat="1" ht="12.75" customHeight="1" x14ac:dyDescent="0.25">
      <c r="B20" s="56"/>
      <c r="C20" s="36"/>
      <c r="D20" s="17" t="s">
        <v>0</v>
      </c>
      <c r="E20" s="49">
        <f>SUM(E17:E19)</f>
        <v>711</v>
      </c>
      <c r="F20" s="50"/>
      <c r="G20" s="71"/>
      <c r="H20" s="72"/>
    </row>
    <row r="21" spans="2:8" s="2" customFormat="1" ht="12.75" customHeight="1" x14ac:dyDescent="0.25">
      <c r="B21" s="56"/>
      <c r="C21" s="42" t="s">
        <v>26</v>
      </c>
      <c r="D21" s="7" t="s">
        <v>116</v>
      </c>
      <c r="E21" s="14">
        <v>104</v>
      </c>
      <c r="F21" s="4">
        <f>E21/E$25</f>
        <v>0.58100558659217882</v>
      </c>
      <c r="G21" s="44">
        <f>E21-E22</f>
        <v>44</v>
      </c>
      <c r="H21" s="47">
        <f>F21-F22</f>
        <v>0.24581005586592186</v>
      </c>
    </row>
    <row r="22" spans="2:8" s="2" customFormat="1" ht="12.75" customHeight="1" x14ac:dyDescent="0.25">
      <c r="B22" s="56"/>
      <c r="C22" s="43"/>
      <c r="D22" s="7" t="s">
        <v>37</v>
      </c>
      <c r="E22" s="13">
        <v>60</v>
      </c>
      <c r="F22" s="4">
        <f>E22/E$25</f>
        <v>0.33519553072625696</v>
      </c>
      <c r="G22" s="54"/>
      <c r="H22" s="48"/>
    </row>
    <row r="23" spans="2:8" s="2" customFormat="1" ht="12.75" customHeight="1" x14ac:dyDescent="0.25">
      <c r="B23" s="56"/>
      <c r="C23" s="43"/>
      <c r="D23" s="7" t="s">
        <v>117</v>
      </c>
      <c r="E23" s="65">
        <v>11</v>
      </c>
      <c r="F23" s="4">
        <f>E23/E$25</f>
        <v>6.1452513966480445E-2</v>
      </c>
      <c r="G23" s="54"/>
      <c r="H23" s="48"/>
    </row>
    <row r="24" spans="2:8" s="2" customFormat="1" ht="12.75" customHeight="1" x14ac:dyDescent="0.25">
      <c r="B24" s="56"/>
      <c r="C24" s="43"/>
      <c r="D24" s="7" t="s">
        <v>118</v>
      </c>
      <c r="E24" s="65">
        <v>4</v>
      </c>
      <c r="F24" s="4">
        <f>E24/E$25</f>
        <v>2.23463687150838E-2</v>
      </c>
      <c r="G24" s="54"/>
      <c r="H24" s="48"/>
    </row>
    <row r="25" spans="2:8" s="2" customFormat="1" ht="12.75" customHeight="1" x14ac:dyDescent="0.25">
      <c r="B25" s="56"/>
      <c r="C25" s="36"/>
      <c r="D25" s="17" t="s">
        <v>0</v>
      </c>
      <c r="E25" s="49">
        <f>SUM(E21:E24)</f>
        <v>179</v>
      </c>
      <c r="F25" s="50"/>
      <c r="G25" s="46"/>
      <c r="H25" s="38"/>
    </row>
    <row r="26" spans="2:8" s="2" customFormat="1" ht="12.75" customHeight="1" x14ac:dyDescent="0.25">
      <c r="B26" s="56"/>
      <c r="C26" s="42" t="s">
        <v>27</v>
      </c>
      <c r="D26" s="7" t="s">
        <v>36</v>
      </c>
      <c r="E26" s="14">
        <v>172</v>
      </c>
      <c r="F26" s="4">
        <f>E26/E$28</f>
        <v>0.7678571428571429</v>
      </c>
      <c r="G26" s="44">
        <f>E26-E27</f>
        <v>120</v>
      </c>
      <c r="H26" s="47">
        <f>F26-F27</f>
        <v>0.53571428571428581</v>
      </c>
    </row>
    <row r="27" spans="2:8" s="2" customFormat="1" ht="12.75" customHeight="1" x14ac:dyDescent="0.25">
      <c r="B27" s="56"/>
      <c r="C27" s="43"/>
      <c r="D27" s="7" t="s">
        <v>119</v>
      </c>
      <c r="E27" s="13">
        <v>52</v>
      </c>
      <c r="F27" s="4">
        <f>E27/E$28</f>
        <v>0.23214285714285715</v>
      </c>
      <c r="G27" s="45"/>
      <c r="H27" s="48"/>
    </row>
    <row r="28" spans="2:8" s="2" customFormat="1" ht="12.75" customHeight="1" x14ac:dyDescent="0.25">
      <c r="B28" s="56"/>
      <c r="C28" s="36"/>
      <c r="D28" s="17" t="s">
        <v>0</v>
      </c>
      <c r="E28" s="49">
        <f>SUM(E26:E27)</f>
        <v>224</v>
      </c>
      <c r="F28" s="50"/>
      <c r="G28" s="46"/>
      <c r="H28" s="38"/>
    </row>
    <row r="29" spans="2:8" s="2" customFormat="1" ht="12.75" customHeight="1" x14ac:dyDescent="0.25">
      <c r="B29" s="56"/>
      <c r="C29" s="42" t="s">
        <v>29</v>
      </c>
      <c r="D29" s="7" t="s">
        <v>35</v>
      </c>
      <c r="E29" s="14">
        <v>86</v>
      </c>
      <c r="F29" s="4">
        <f>E29/E$31</f>
        <v>0.53416149068322982</v>
      </c>
      <c r="G29" s="44">
        <f>E29-E30</f>
        <v>11</v>
      </c>
      <c r="H29" s="47">
        <f>F29-F30</f>
        <v>6.8322981366459645E-2</v>
      </c>
    </row>
    <row r="30" spans="2:8" s="2" customFormat="1" ht="12.75" customHeight="1" x14ac:dyDescent="0.25">
      <c r="B30" s="56"/>
      <c r="C30" s="43"/>
      <c r="D30" s="7" t="s">
        <v>112</v>
      </c>
      <c r="E30" s="13">
        <v>75</v>
      </c>
      <c r="F30" s="4">
        <f>E30/E$31</f>
        <v>0.46583850931677018</v>
      </c>
      <c r="G30" s="45"/>
      <c r="H30" s="48"/>
    </row>
    <row r="31" spans="2:8" s="2" customFormat="1" ht="12.75" customHeight="1" x14ac:dyDescent="0.25">
      <c r="B31" s="56"/>
      <c r="C31" s="36"/>
      <c r="D31" s="17" t="s">
        <v>0</v>
      </c>
      <c r="E31" s="49">
        <f>SUM(E29:E30)</f>
        <v>161</v>
      </c>
      <c r="F31" s="50"/>
      <c r="G31" s="46"/>
      <c r="H31" s="38"/>
    </row>
    <row r="32" spans="2:8" s="2" customFormat="1" ht="12.75" customHeight="1" x14ac:dyDescent="0.25">
      <c r="B32" s="56"/>
      <c r="C32" s="42" t="s">
        <v>13</v>
      </c>
      <c r="D32" s="7" t="s">
        <v>113</v>
      </c>
      <c r="E32" s="75" t="s">
        <v>126</v>
      </c>
      <c r="F32" s="76"/>
      <c r="G32" s="67" t="s">
        <v>126</v>
      </c>
      <c r="H32" s="68"/>
    </row>
    <row r="33" spans="2:8" s="2" customFormat="1" ht="12.75" customHeight="1" x14ac:dyDescent="0.25">
      <c r="B33" s="56"/>
      <c r="C33" s="43"/>
      <c r="D33" s="7" t="s">
        <v>114</v>
      </c>
      <c r="E33" s="77" t="s">
        <v>126</v>
      </c>
      <c r="F33" s="78"/>
      <c r="G33" s="69"/>
      <c r="H33" s="70"/>
    </row>
    <row r="34" spans="2:8" s="2" customFormat="1" ht="12.75" customHeight="1" x14ac:dyDescent="0.25">
      <c r="B34" s="66"/>
      <c r="C34" s="43"/>
      <c r="D34" s="7" t="s">
        <v>115</v>
      </c>
      <c r="E34" s="77" t="s">
        <v>126</v>
      </c>
      <c r="F34" s="78"/>
      <c r="G34" s="69"/>
      <c r="H34" s="70"/>
    </row>
    <row r="35" spans="2:8" s="2" customFormat="1" ht="12.75" customHeight="1" thickBot="1" x14ac:dyDescent="0.3">
      <c r="B35" s="57"/>
      <c r="C35" s="51"/>
      <c r="D35" s="18" t="s">
        <v>0</v>
      </c>
      <c r="E35" s="52" t="s">
        <v>126</v>
      </c>
      <c r="F35" s="53"/>
      <c r="G35" s="73"/>
      <c r="H35" s="74"/>
    </row>
    <row r="36" spans="2:8" x14ac:dyDescent="0.25">
      <c r="B36" s="62" t="s">
        <v>16</v>
      </c>
      <c r="C36" s="36" t="s">
        <v>9</v>
      </c>
      <c r="D36" s="12" t="s">
        <v>32</v>
      </c>
      <c r="E36" s="16">
        <v>266</v>
      </c>
      <c r="F36" s="11">
        <f>E36/E$44</f>
        <v>0.86644951140065152</v>
      </c>
      <c r="G36" s="79" t="s">
        <v>127</v>
      </c>
      <c r="H36" s="80"/>
    </row>
    <row r="37" spans="2:8" x14ac:dyDescent="0.25">
      <c r="B37" s="56"/>
      <c r="C37" s="37"/>
      <c r="D37" s="7" t="s">
        <v>57</v>
      </c>
      <c r="E37" s="14">
        <v>126</v>
      </c>
      <c r="F37" s="4">
        <f>E37/E$44</f>
        <v>0.41042345276872966</v>
      </c>
      <c r="G37" s="69"/>
      <c r="H37" s="70"/>
    </row>
    <row r="38" spans="2:8" x14ac:dyDescent="0.25">
      <c r="B38" s="56"/>
      <c r="C38" s="37"/>
      <c r="D38" s="7" t="s">
        <v>88</v>
      </c>
      <c r="E38" s="13">
        <v>118</v>
      </c>
      <c r="F38" s="4">
        <f>E38/E$44</f>
        <v>0.38436482084690554</v>
      </c>
      <c r="G38" s="69"/>
      <c r="H38" s="70"/>
    </row>
    <row r="39" spans="2:8" x14ac:dyDescent="0.25">
      <c r="B39" s="56"/>
      <c r="C39" s="37"/>
      <c r="D39" s="7" t="s">
        <v>89</v>
      </c>
      <c r="E39" s="13">
        <v>80</v>
      </c>
      <c r="F39" s="4">
        <f>E39/E$44</f>
        <v>0.26058631921824105</v>
      </c>
      <c r="G39" s="69"/>
      <c r="H39" s="70"/>
    </row>
    <row r="40" spans="2:8" x14ac:dyDescent="0.25">
      <c r="B40" s="56"/>
      <c r="C40" s="37"/>
      <c r="D40" s="7" t="s">
        <v>90</v>
      </c>
      <c r="E40" s="13">
        <v>10</v>
      </c>
      <c r="F40" s="4">
        <f>E40/E$44</f>
        <v>3.2573289902280131E-2</v>
      </c>
      <c r="G40" s="69"/>
      <c r="H40" s="70"/>
    </row>
    <row r="41" spans="2:8" x14ac:dyDescent="0.25">
      <c r="B41" s="56"/>
      <c r="C41" s="37"/>
      <c r="D41" s="7" t="s">
        <v>91</v>
      </c>
      <c r="E41" s="13">
        <v>9</v>
      </c>
      <c r="F41" s="4">
        <f t="shared" ref="F41:F42" si="1">E41/E$44</f>
        <v>2.9315960912052116E-2</v>
      </c>
      <c r="G41" s="69"/>
      <c r="H41" s="70"/>
    </row>
    <row r="42" spans="2:8" x14ac:dyDescent="0.25">
      <c r="B42" s="56"/>
      <c r="C42" s="37"/>
      <c r="D42" s="7" t="s">
        <v>92</v>
      </c>
      <c r="E42" s="13">
        <v>4</v>
      </c>
      <c r="F42" s="4">
        <f t="shared" si="1"/>
        <v>1.3029315960912053E-2</v>
      </c>
      <c r="G42" s="69"/>
      <c r="H42" s="70"/>
    </row>
    <row r="43" spans="2:8" x14ac:dyDescent="0.25">
      <c r="B43" s="56"/>
      <c r="C43" s="37"/>
      <c r="D43" s="7" t="s">
        <v>93</v>
      </c>
      <c r="E43" s="13">
        <v>1</v>
      </c>
      <c r="F43" s="4">
        <f>E43/E$44</f>
        <v>3.2573289902280132E-3</v>
      </c>
      <c r="G43" s="69"/>
      <c r="H43" s="70"/>
    </row>
    <row r="44" spans="2:8" x14ac:dyDescent="0.25">
      <c r="B44" s="56"/>
      <c r="C44" s="37"/>
      <c r="D44" s="17" t="s">
        <v>0</v>
      </c>
      <c r="E44" s="34">
        <f>SUM(E36:E43)/2</f>
        <v>307</v>
      </c>
      <c r="F44" s="34"/>
      <c r="G44" s="71"/>
      <c r="H44" s="72"/>
    </row>
    <row r="45" spans="2:8" x14ac:dyDescent="0.25">
      <c r="B45" s="56"/>
      <c r="C45" s="37" t="s">
        <v>30</v>
      </c>
      <c r="D45" s="7" t="s">
        <v>40</v>
      </c>
      <c r="E45" s="14">
        <v>89</v>
      </c>
      <c r="F45" s="4">
        <f>E45/E$49</f>
        <v>0.56329113924050633</v>
      </c>
      <c r="G45" s="44">
        <f>E45-E46</f>
        <v>46</v>
      </c>
      <c r="H45" s="47">
        <f>F45-F46</f>
        <v>0.29113924050632911</v>
      </c>
    </row>
    <row r="46" spans="2:8" x14ac:dyDescent="0.25">
      <c r="B46" s="56"/>
      <c r="C46" s="37"/>
      <c r="D46" s="7" t="s">
        <v>94</v>
      </c>
      <c r="E46" s="13">
        <v>43</v>
      </c>
      <c r="F46" s="4">
        <f t="shared" ref="F46:F48" si="2">E46/E$49</f>
        <v>0.27215189873417722</v>
      </c>
      <c r="G46" s="54"/>
      <c r="H46" s="48"/>
    </row>
    <row r="47" spans="2:8" x14ac:dyDescent="0.25">
      <c r="B47" s="56"/>
      <c r="C47" s="37"/>
      <c r="D47" s="7" t="s">
        <v>95</v>
      </c>
      <c r="E47" s="65">
        <v>24</v>
      </c>
      <c r="F47" s="4">
        <f t="shared" si="2"/>
        <v>0.15189873417721519</v>
      </c>
      <c r="G47" s="54"/>
      <c r="H47" s="48"/>
    </row>
    <row r="48" spans="2:8" x14ac:dyDescent="0.25">
      <c r="B48" s="56"/>
      <c r="C48" s="37"/>
      <c r="D48" s="7" t="s">
        <v>50</v>
      </c>
      <c r="E48" s="65">
        <v>2</v>
      </c>
      <c r="F48" s="4">
        <f t="shared" si="2"/>
        <v>1.2658227848101266E-2</v>
      </c>
      <c r="G48" s="54"/>
      <c r="H48" s="48"/>
    </row>
    <row r="49" spans="2:8" x14ac:dyDescent="0.25">
      <c r="B49" s="56"/>
      <c r="C49" s="37"/>
      <c r="D49" s="17" t="s">
        <v>0</v>
      </c>
      <c r="E49" s="49">
        <f>SUM(E45:E48)</f>
        <v>158</v>
      </c>
      <c r="F49" s="50"/>
      <c r="G49" s="46"/>
      <c r="H49" s="38"/>
    </row>
    <row r="50" spans="2:8" x14ac:dyDescent="0.25">
      <c r="B50" s="56"/>
      <c r="C50" s="37" t="s">
        <v>23</v>
      </c>
      <c r="D50" s="7" t="s">
        <v>58</v>
      </c>
      <c r="E50" s="14">
        <v>255</v>
      </c>
      <c r="F50" s="4">
        <f>E50/E$57</f>
        <v>0.4228855721393035</v>
      </c>
      <c r="G50" s="67" t="s">
        <v>127</v>
      </c>
      <c r="H50" s="68"/>
    </row>
    <row r="51" spans="2:8" x14ac:dyDescent="0.25">
      <c r="B51" s="56"/>
      <c r="C51" s="37"/>
      <c r="D51" s="7" t="s">
        <v>100</v>
      </c>
      <c r="E51" s="14">
        <v>223</v>
      </c>
      <c r="F51" s="4">
        <f>E51/E$57</f>
        <v>0.36981757877280264</v>
      </c>
      <c r="G51" s="69"/>
      <c r="H51" s="70"/>
    </row>
    <row r="52" spans="2:8" x14ac:dyDescent="0.25">
      <c r="B52" s="56"/>
      <c r="C52" s="37"/>
      <c r="D52" s="7" t="s">
        <v>101</v>
      </c>
      <c r="E52" s="13">
        <v>199</v>
      </c>
      <c r="F52" s="4">
        <f>E52/E$57</f>
        <v>0.33001658374792703</v>
      </c>
      <c r="G52" s="69"/>
      <c r="H52" s="70"/>
    </row>
    <row r="53" spans="2:8" x14ac:dyDescent="0.25">
      <c r="B53" s="56"/>
      <c r="C53" s="37"/>
      <c r="D53" s="7" t="s">
        <v>48</v>
      </c>
      <c r="E53" s="13">
        <v>142</v>
      </c>
      <c r="F53" s="4">
        <f>E53/E$57</f>
        <v>0.23548922056384744</v>
      </c>
      <c r="G53" s="69"/>
      <c r="H53" s="70"/>
    </row>
    <row r="54" spans="2:8" x14ac:dyDescent="0.25">
      <c r="B54" s="56"/>
      <c r="C54" s="37"/>
      <c r="D54" s="7" t="s">
        <v>102</v>
      </c>
      <c r="E54" s="13">
        <v>141</v>
      </c>
      <c r="F54" s="4">
        <f>E54/E$57</f>
        <v>0.23383084577114427</v>
      </c>
      <c r="G54" s="69"/>
      <c r="H54" s="70"/>
    </row>
    <row r="55" spans="2:8" x14ac:dyDescent="0.25">
      <c r="B55" s="56"/>
      <c r="C55" s="37"/>
      <c r="D55" s="7" t="s">
        <v>49</v>
      </c>
      <c r="E55" s="13">
        <v>128</v>
      </c>
      <c r="F55" s="4">
        <f>E55/E$57</f>
        <v>0.21227197346600332</v>
      </c>
      <c r="G55" s="69"/>
      <c r="H55" s="70"/>
    </row>
    <row r="56" spans="2:8" x14ac:dyDescent="0.25">
      <c r="B56" s="56"/>
      <c r="C56" s="37"/>
      <c r="D56" s="7" t="s">
        <v>103</v>
      </c>
      <c r="E56" s="13">
        <v>118</v>
      </c>
      <c r="F56" s="4">
        <f>E56/E$57</f>
        <v>0.19568822553897181</v>
      </c>
      <c r="G56" s="69"/>
      <c r="H56" s="70"/>
    </row>
    <row r="57" spans="2:8" x14ac:dyDescent="0.25">
      <c r="B57" s="56"/>
      <c r="C57" s="37"/>
      <c r="D57" s="17" t="s">
        <v>0</v>
      </c>
      <c r="E57" s="34">
        <f>SUM(E50:E56)/2</f>
        <v>603</v>
      </c>
      <c r="F57" s="34"/>
      <c r="G57" s="71"/>
      <c r="H57" s="72"/>
    </row>
    <row r="58" spans="2:8" x14ac:dyDescent="0.25">
      <c r="B58" s="56"/>
      <c r="C58" s="37" t="s">
        <v>10</v>
      </c>
      <c r="D58" s="7" t="s">
        <v>56</v>
      </c>
      <c r="E58" s="14">
        <v>201</v>
      </c>
      <c r="F58" s="4">
        <f>E58/E$62</f>
        <v>0.46206896551724136</v>
      </c>
      <c r="G58" s="44">
        <f>E58-E59</f>
        <v>72</v>
      </c>
      <c r="H58" s="47">
        <f>F58-F59</f>
        <v>0.16551724137931034</v>
      </c>
    </row>
    <row r="59" spans="2:8" x14ac:dyDescent="0.25">
      <c r="B59" s="56"/>
      <c r="C59" s="37"/>
      <c r="D59" s="7" t="s">
        <v>55</v>
      </c>
      <c r="E59" s="13">
        <v>129</v>
      </c>
      <c r="F59" s="4">
        <f>E59/E$62</f>
        <v>0.29655172413793102</v>
      </c>
      <c r="G59" s="54"/>
      <c r="H59" s="48"/>
    </row>
    <row r="60" spans="2:8" x14ac:dyDescent="0.25">
      <c r="B60" s="56"/>
      <c r="C60" s="37"/>
      <c r="D60" s="7" t="s">
        <v>44</v>
      </c>
      <c r="E60" s="65">
        <v>64</v>
      </c>
      <c r="F60" s="4">
        <f>E60/E$62</f>
        <v>0.14712643678160919</v>
      </c>
      <c r="G60" s="54"/>
      <c r="H60" s="48"/>
    </row>
    <row r="61" spans="2:8" x14ac:dyDescent="0.25">
      <c r="B61" s="56"/>
      <c r="C61" s="37"/>
      <c r="D61" s="7" t="s">
        <v>104</v>
      </c>
      <c r="E61" s="65">
        <v>41</v>
      </c>
      <c r="F61" s="4">
        <f>E61/E$62</f>
        <v>9.4252873563218389E-2</v>
      </c>
      <c r="G61" s="54"/>
      <c r="H61" s="48"/>
    </row>
    <row r="62" spans="2:8" x14ac:dyDescent="0.25">
      <c r="B62" s="56"/>
      <c r="C62" s="37"/>
      <c r="D62" s="17" t="s">
        <v>0</v>
      </c>
      <c r="E62" s="49">
        <f>SUM(E58:E61)</f>
        <v>435</v>
      </c>
      <c r="F62" s="50"/>
      <c r="G62" s="46"/>
      <c r="H62" s="38"/>
    </row>
    <row r="63" spans="2:8" x14ac:dyDescent="0.25">
      <c r="B63" s="56"/>
      <c r="C63" s="42" t="s">
        <v>14</v>
      </c>
      <c r="D63" s="7" t="s">
        <v>54</v>
      </c>
      <c r="E63" s="14">
        <v>191</v>
      </c>
      <c r="F63" s="4">
        <f>E63/E$66</f>
        <v>0.51902173913043481</v>
      </c>
      <c r="G63" s="44">
        <f>E63-E64</f>
        <v>47</v>
      </c>
      <c r="H63" s="47">
        <f>F63-F64</f>
        <v>0.12771739130434784</v>
      </c>
    </row>
    <row r="64" spans="2:8" x14ac:dyDescent="0.25">
      <c r="B64" s="56"/>
      <c r="C64" s="43"/>
      <c r="D64" s="7" t="s">
        <v>105</v>
      </c>
      <c r="E64" s="13">
        <v>144</v>
      </c>
      <c r="F64" s="4">
        <f>E64/E$66</f>
        <v>0.39130434782608697</v>
      </c>
      <c r="G64" s="54"/>
      <c r="H64" s="48"/>
    </row>
    <row r="65" spans="2:8" x14ac:dyDescent="0.25">
      <c r="B65" s="56"/>
      <c r="C65" s="43"/>
      <c r="D65" s="7" t="s">
        <v>32</v>
      </c>
      <c r="E65" s="65">
        <v>33</v>
      </c>
      <c r="F65" s="4">
        <f>E65/E$66</f>
        <v>8.9673913043478257E-2</v>
      </c>
      <c r="G65" s="54"/>
      <c r="H65" s="48"/>
    </row>
    <row r="66" spans="2:8" x14ac:dyDescent="0.25">
      <c r="B66" s="56"/>
      <c r="C66" s="36"/>
      <c r="D66" s="17" t="s">
        <v>0</v>
      </c>
      <c r="E66" s="49">
        <f>SUM(E63:E65)</f>
        <v>368</v>
      </c>
      <c r="F66" s="50"/>
      <c r="G66" s="46"/>
      <c r="H66" s="38"/>
    </row>
    <row r="67" spans="2:8" x14ac:dyDescent="0.25">
      <c r="B67" s="56"/>
      <c r="C67" s="36" t="s">
        <v>11</v>
      </c>
      <c r="D67" s="12" t="s">
        <v>96</v>
      </c>
      <c r="E67" s="16">
        <v>150</v>
      </c>
      <c r="F67" s="11"/>
      <c r="G67" s="67" t="s">
        <v>126</v>
      </c>
      <c r="H67" s="68"/>
    </row>
    <row r="68" spans="2:8" x14ac:dyDescent="0.25">
      <c r="B68" s="56"/>
      <c r="C68" s="37"/>
      <c r="D68" s="7" t="s">
        <v>60</v>
      </c>
      <c r="E68" s="14">
        <v>140</v>
      </c>
      <c r="F68" s="11"/>
      <c r="G68" s="69"/>
      <c r="H68" s="70"/>
    </row>
    <row r="69" spans="2:8" x14ac:dyDescent="0.25">
      <c r="B69" s="56"/>
      <c r="C69" s="37"/>
      <c r="D69" s="7" t="s">
        <v>59</v>
      </c>
      <c r="E69" s="77" t="s">
        <v>126</v>
      </c>
      <c r="F69" s="78"/>
      <c r="G69" s="69"/>
      <c r="H69" s="70"/>
    </row>
    <row r="70" spans="2:8" x14ac:dyDescent="0.25">
      <c r="B70" s="56"/>
      <c r="C70" s="37"/>
      <c r="D70" s="7" t="s">
        <v>97</v>
      </c>
      <c r="E70" s="77" t="s">
        <v>126</v>
      </c>
      <c r="F70" s="78"/>
      <c r="G70" s="69"/>
      <c r="H70" s="70"/>
    </row>
    <row r="71" spans="2:8" x14ac:dyDescent="0.25">
      <c r="B71" s="56"/>
      <c r="C71" s="37"/>
      <c r="D71" s="7" t="s">
        <v>98</v>
      </c>
      <c r="E71" s="77" t="s">
        <v>126</v>
      </c>
      <c r="F71" s="78"/>
      <c r="G71" s="69"/>
      <c r="H71" s="70"/>
    </row>
    <row r="72" spans="2:8" x14ac:dyDescent="0.25">
      <c r="B72" s="56"/>
      <c r="C72" s="37"/>
      <c r="D72" s="7" t="s">
        <v>99</v>
      </c>
      <c r="E72" s="77" t="s">
        <v>126</v>
      </c>
      <c r="F72" s="78"/>
      <c r="G72" s="69"/>
      <c r="H72" s="70"/>
    </row>
    <row r="73" spans="2:8" ht="13.5" thickBot="1" x14ac:dyDescent="0.3">
      <c r="B73" s="57"/>
      <c r="C73" s="59"/>
      <c r="D73" s="18" t="s">
        <v>0</v>
      </c>
      <c r="E73" s="52" t="s">
        <v>126</v>
      </c>
      <c r="F73" s="53"/>
      <c r="G73" s="73"/>
      <c r="H73" s="74"/>
    </row>
    <row r="74" spans="2:8" x14ac:dyDescent="0.25">
      <c r="B74" s="62" t="s">
        <v>5</v>
      </c>
      <c r="C74" s="36" t="s">
        <v>24</v>
      </c>
      <c r="D74" s="12" t="s">
        <v>63</v>
      </c>
      <c r="E74" s="16">
        <v>643</v>
      </c>
      <c r="F74" s="11">
        <f>E74/E$90</f>
        <v>0.49234303215926495</v>
      </c>
      <c r="G74" s="79" t="s">
        <v>127</v>
      </c>
      <c r="H74" s="80"/>
    </row>
    <row r="75" spans="2:8" x14ac:dyDescent="0.25">
      <c r="B75" s="56"/>
      <c r="C75" s="37"/>
      <c r="D75" s="7" t="s">
        <v>64</v>
      </c>
      <c r="E75" s="14">
        <v>620</v>
      </c>
      <c r="F75" s="4">
        <f>E75/E$90</f>
        <v>0.47473200612557426</v>
      </c>
      <c r="G75" s="69"/>
      <c r="H75" s="70"/>
    </row>
    <row r="76" spans="2:8" x14ac:dyDescent="0.25">
      <c r="B76" s="56"/>
      <c r="C76" s="37"/>
      <c r="D76" s="7" t="s">
        <v>65</v>
      </c>
      <c r="E76" s="14">
        <v>596</v>
      </c>
      <c r="F76" s="4">
        <f>E76/E$90</f>
        <v>0.45635528330781011</v>
      </c>
      <c r="G76" s="69"/>
      <c r="H76" s="70"/>
    </row>
    <row r="77" spans="2:8" x14ac:dyDescent="0.25">
      <c r="B77" s="56"/>
      <c r="C77" s="37"/>
      <c r="D77" s="7" t="s">
        <v>39</v>
      </c>
      <c r="E77" s="14">
        <v>546</v>
      </c>
      <c r="F77" s="4">
        <f>E77/E$90</f>
        <v>0.41807044410413474</v>
      </c>
      <c r="G77" s="69"/>
      <c r="H77" s="70"/>
    </row>
    <row r="78" spans="2:8" x14ac:dyDescent="0.25">
      <c r="B78" s="56"/>
      <c r="C78" s="37"/>
      <c r="D78" s="7" t="s">
        <v>66</v>
      </c>
      <c r="E78" s="10">
        <v>399</v>
      </c>
      <c r="F78" s="4">
        <f>E78/E$90</f>
        <v>0.30551301684532928</v>
      </c>
      <c r="G78" s="69"/>
      <c r="H78" s="70"/>
    </row>
    <row r="79" spans="2:8" x14ac:dyDescent="0.25">
      <c r="B79" s="56"/>
      <c r="C79" s="37"/>
      <c r="D79" s="7" t="s">
        <v>67</v>
      </c>
      <c r="E79" s="10">
        <v>384</v>
      </c>
      <c r="F79" s="4">
        <f>E79/E$90</f>
        <v>0.29402756508422667</v>
      </c>
      <c r="G79" s="69"/>
      <c r="H79" s="70"/>
    </row>
    <row r="80" spans="2:8" x14ac:dyDescent="0.25">
      <c r="B80" s="56"/>
      <c r="C80" s="37"/>
      <c r="D80" s="7" t="s">
        <v>68</v>
      </c>
      <c r="E80" s="13">
        <v>369</v>
      </c>
      <c r="F80" s="4">
        <f>E80/E$90</f>
        <v>0.28254211332312407</v>
      </c>
      <c r="G80" s="69"/>
      <c r="H80" s="70"/>
    </row>
    <row r="81" spans="2:8" x14ac:dyDescent="0.25">
      <c r="B81" s="56"/>
      <c r="C81" s="37"/>
      <c r="D81" s="7" t="s">
        <v>61</v>
      </c>
      <c r="E81" s="13">
        <v>306</v>
      </c>
      <c r="F81" s="4">
        <f>E81/E$90</f>
        <v>0.23430321592649311</v>
      </c>
      <c r="G81" s="69"/>
      <c r="H81" s="70"/>
    </row>
    <row r="82" spans="2:8" x14ac:dyDescent="0.25">
      <c r="B82" s="56"/>
      <c r="C82" s="37"/>
      <c r="D82" s="7" t="s">
        <v>69</v>
      </c>
      <c r="E82" s="13">
        <v>249</v>
      </c>
      <c r="F82" s="4">
        <f>E82/E$90</f>
        <v>0.19065849923430322</v>
      </c>
      <c r="G82" s="69"/>
      <c r="H82" s="70"/>
    </row>
    <row r="83" spans="2:8" x14ac:dyDescent="0.25">
      <c r="B83" s="56"/>
      <c r="C83" s="37"/>
      <c r="D83" s="7" t="s">
        <v>70</v>
      </c>
      <c r="E83" s="13">
        <v>229</v>
      </c>
      <c r="F83" s="4">
        <f>E83/E$90</f>
        <v>0.17534456355283307</v>
      </c>
      <c r="G83" s="69"/>
      <c r="H83" s="70"/>
    </row>
    <row r="84" spans="2:8" x14ac:dyDescent="0.25">
      <c r="B84" s="56"/>
      <c r="C84" s="37"/>
      <c r="D84" s="7" t="s">
        <v>33</v>
      </c>
      <c r="E84" s="13">
        <v>223</v>
      </c>
      <c r="F84" s="4">
        <f>E84/E$90</f>
        <v>0.17075038284839203</v>
      </c>
      <c r="G84" s="69"/>
      <c r="H84" s="70"/>
    </row>
    <row r="85" spans="2:8" x14ac:dyDescent="0.25">
      <c r="B85" s="56"/>
      <c r="C85" s="37"/>
      <c r="D85" s="7" t="s">
        <v>71</v>
      </c>
      <c r="E85" s="13">
        <v>190</v>
      </c>
      <c r="F85" s="4">
        <f>E85/E$90</f>
        <v>0.14548238897396631</v>
      </c>
      <c r="G85" s="69"/>
      <c r="H85" s="70"/>
    </row>
    <row r="86" spans="2:8" x14ac:dyDescent="0.25">
      <c r="B86" s="56"/>
      <c r="C86" s="37"/>
      <c r="D86" s="7" t="s">
        <v>72</v>
      </c>
      <c r="E86" s="13">
        <v>170</v>
      </c>
      <c r="F86" s="4">
        <f>E86/E$90</f>
        <v>0.13016845329249618</v>
      </c>
      <c r="G86" s="69"/>
      <c r="H86" s="70"/>
    </row>
    <row r="87" spans="2:8" x14ac:dyDescent="0.25">
      <c r="B87" s="56"/>
      <c r="C87" s="37"/>
      <c r="D87" s="7" t="s">
        <v>43</v>
      </c>
      <c r="E87" s="13">
        <v>105</v>
      </c>
      <c r="F87" s="4">
        <f>E87/E$90</f>
        <v>8.0398162327718223E-2</v>
      </c>
      <c r="G87" s="69"/>
      <c r="H87" s="70"/>
    </row>
    <row r="88" spans="2:8" x14ac:dyDescent="0.25">
      <c r="B88" s="56"/>
      <c r="C88" s="37"/>
      <c r="D88" s="7" t="s">
        <v>42</v>
      </c>
      <c r="E88" s="13">
        <v>102</v>
      </c>
      <c r="F88" s="4">
        <f>E88/E$90</f>
        <v>7.8101071975497705E-2</v>
      </c>
      <c r="G88" s="69"/>
      <c r="H88" s="70"/>
    </row>
    <row r="89" spans="2:8" x14ac:dyDescent="0.25">
      <c r="B89" s="56"/>
      <c r="C89" s="37"/>
      <c r="D89" s="7" t="s">
        <v>73</v>
      </c>
      <c r="E89" s="13">
        <v>93</v>
      </c>
      <c r="F89" s="4">
        <f>E89/E$90</f>
        <v>7.1209800918836136E-2</v>
      </c>
      <c r="G89" s="69"/>
      <c r="H89" s="70"/>
    </row>
    <row r="90" spans="2:8" x14ac:dyDescent="0.25">
      <c r="B90" s="56"/>
      <c r="C90" s="37"/>
      <c r="D90" s="17" t="s">
        <v>0</v>
      </c>
      <c r="E90" s="34">
        <f>SUM(E74:E89)/4</f>
        <v>1306</v>
      </c>
      <c r="F90" s="34"/>
      <c r="G90" s="71"/>
      <c r="H90" s="72"/>
    </row>
    <row r="91" spans="2:8" x14ac:dyDescent="0.25">
      <c r="B91" s="56"/>
      <c r="C91" s="37" t="s">
        <v>20</v>
      </c>
      <c r="D91" s="7" t="s">
        <v>80</v>
      </c>
      <c r="E91" s="14">
        <v>126</v>
      </c>
      <c r="F91" s="4">
        <f>E91/E$94</f>
        <v>0.44680851063829785</v>
      </c>
      <c r="G91" s="31">
        <f>E91-E92</f>
        <v>38</v>
      </c>
      <c r="H91" s="33">
        <f>F91-F92</f>
        <v>0.13475177304964536</v>
      </c>
    </row>
    <row r="92" spans="2:8" x14ac:dyDescent="0.25">
      <c r="B92" s="56"/>
      <c r="C92" s="37"/>
      <c r="D92" s="7" t="s">
        <v>81</v>
      </c>
      <c r="E92" s="13">
        <v>88</v>
      </c>
      <c r="F92" s="4">
        <f>E92/E$94</f>
        <v>0.31205673758865249</v>
      </c>
      <c r="G92" s="31"/>
      <c r="H92" s="33"/>
    </row>
    <row r="93" spans="2:8" x14ac:dyDescent="0.25">
      <c r="B93" s="56"/>
      <c r="C93" s="37"/>
      <c r="D93" s="7" t="s">
        <v>82</v>
      </c>
      <c r="E93" s="13">
        <v>68</v>
      </c>
      <c r="F93" s="4">
        <f>E93/E$94</f>
        <v>0.24113475177304963</v>
      </c>
      <c r="G93" s="31"/>
      <c r="H93" s="33"/>
    </row>
    <row r="94" spans="2:8" x14ac:dyDescent="0.25">
      <c r="B94" s="56"/>
      <c r="C94" s="37"/>
      <c r="D94" s="17" t="s">
        <v>0</v>
      </c>
      <c r="E94" s="34">
        <f>SUM(E91:E93)</f>
        <v>282</v>
      </c>
      <c r="F94" s="34"/>
      <c r="G94" s="32"/>
      <c r="H94" s="33"/>
    </row>
    <row r="95" spans="2:8" x14ac:dyDescent="0.25">
      <c r="B95" s="56"/>
      <c r="C95" s="37" t="s">
        <v>28</v>
      </c>
      <c r="D95" s="7" t="s">
        <v>74</v>
      </c>
      <c r="E95" s="14">
        <v>73</v>
      </c>
      <c r="F95" s="4">
        <f>E95/E$99</f>
        <v>0.32589285714285715</v>
      </c>
      <c r="G95" s="31">
        <f>E95-E96</f>
        <v>15</v>
      </c>
      <c r="H95" s="33">
        <f>F95-F96</f>
        <v>6.6964285714285698E-2</v>
      </c>
    </row>
    <row r="96" spans="2:8" x14ac:dyDescent="0.25">
      <c r="B96" s="56"/>
      <c r="C96" s="37"/>
      <c r="D96" s="7" t="s">
        <v>45</v>
      </c>
      <c r="E96" s="10">
        <v>58</v>
      </c>
      <c r="F96" s="4">
        <f>E96/E$99</f>
        <v>0.25892857142857145</v>
      </c>
      <c r="G96" s="31"/>
      <c r="H96" s="33"/>
    </row>
    <row r="97" spans="2:11" x14ac:dyDescent="0.25">
      <c r="B97" s="56"/>
      <c r="C97" s="37"/>
      <c r="D97" s="7" t="s">
        <v>75</v>
      </c>
      <c r="E97" s="13">
        <v>53</v>
      </c>
      <c r="F97" s="4">
        <f>E97/E$99</f>
        <v>0.23660714285714285</v>
      </c>
      <c r="G97" s="31"/>
      <c r="H97" s="33"/>
    </row>
    <row r="98" spans="2:11" x14ac:dyDescent="0.25">
      <c r="B98" s="56"/>
      <c r="C98" s="37"/>
      <c r="D98" s="7" t="s">
        <v>76</v>
      </c>
      <c r="E98" s="13">
        <v>40</v>
      </c>
      <c r="F98" s="4">
        <f>E98/E$99</f>
        <v>0.17857142857142858</v>
      </c>
      <c r="G98" s="31"/>
      <c r="H98" s="33"/>
    </row>
    <row r="99" spans="2:11" x14ac:dyDescent="0.25">
      <c r="B99" s="56"/>
      <c r="C99" s="37"/>
      <c r="D99" s="17" t="s">
        <v>0</v>
      </c>
      <c r="E99" s="34">
        <f>SUM(E95:E98)</f>
        <v>224</v>
      </c>
      <c r="F99" s="34"/>
      <c r="G99" s="32"/>
      <c r="H99" s="33"/>
    </row>
    <row r="100" spans="2:11" x14ac:dyDescent="0.25">
      <c r="B100" s="56"/>
      <c r="C100" s="37" t="s">
        <v>25</v>
      </c>
      <c r="D100" s="7" t="s">
        <v>34</v>
      </c>
      <c r="E100" s="14">
        <v>281</v>
      </c>
      <c r="F100" s="4">
        <f>E100/E$102</f>
        <v>0.70603015075376885</v>
      </c>
      <c r="G100" s="31">
        <f>E100-E101</f>
        <v>164</v>
      </c>
      <c r="H100" s="33">
        <f>F100-F101</f>
        <v>0.4120603015075377</v>
      </c>
    </row>
    <row r="101" spans="2:11" x14ac:dyDescent="0.25">
      <c r="B101" s="56"/>
      <c r="C101" s="37"/>
      <c r="D101" s="7" t="s">
        <v>46</v>
      </c>
      <c r="E101" s="10">
        <v>117</v>
      </c>
      <c r="F101" s="4">
        <f>E101/E$102</f>
        <v>0.29396984924623115</v>
      </c>
      <c r="G101" s="31"/>
      <c r="H101" s="33"/>
    </row>
    <row r="102" spans="2:11" x14ac:dyDescent="0.25">
      <c r="B102" s="56"/>
      <c r="C102" s="37"/>
      <c r="D102" s="17" t="s">
        <v>0</v>
      </c>
      <c r="E102" s="34">
        <f>SUM(E100:E101)</f>
        <v>398</v>
      </c>
      <c r="F102" s="34"/>
      <c r="G102" s="32"/>
      <c r="H102" s="33"/>
    </row>
    <row r="103" spans="2:11" x14ac:dyDescent="0.25">
      <c r="B103" s="56"/>
      <c r="C103" s="37" t="s">
        <v>19</v>
      </c>
      <c r="D103" s="7" t="s">
        <v>77</v>
      </c>
      <c r="E103" s="14">
        <v>86</v>
      </c>
      <c r="F103" s="4">
        <f>E103/E$106</f>
        <v>0.36595744680851061</v>
      </c>
      <c r="G103" s="31">
        <f>E103-E104</f>
        <v>5</v>
      </c>
      <c r="H103" s="33">
        <f>F103-F104</f>
        <v>2.1276595744680826E-2</v>
      </c>
    </row>
    <row r="104" spans="2:11" x14ac:dyDescent="0.25">
      <c r="B104" s="56"/>
      <c r="C104" s="37"/>
      <c r="D104" s="7" t="s">
        <v>78</v>
      </c>
      <c r="E104" s="10">
        <v>81</v>
      </c>
      <c r="F104" s="4">
        <f>E104/E$106</f>
        <v>0.34468085106382979</v>
      </c>
      <c r="G104" s="31"/>
      <c r="H104" s="33"/>
      <c r="K104" s="1" t="s">
        <v>62</v>
      </c>
    </row>
    <row r="105" spans="2:11" x14ac:dyDescent="0.25">
      <c r="B105" s="56"/>
      <c r="C105" s="37"/>
      <c r="D105" s="7" t="s">
        <v>79</v>
      </c>
      <c r="E105" s="13">
        <v>68</v>
      </c>
      <c r="F105" s="4">
        <f>E105/E$106</f>
        <v>0.28936170212765955</v>
      </c>
      <c r="G105" s="31"/>
      <c r="H105" s="33"/>
    </row>
    <row r="106" spans="2:11" ht="13.5" thickBot="1" x14ac:dyDescent="0.3">
      <c r="B106" s="57"/>
      <c r="C106" s="59"/>
      <c r="D106" s="22" t="s">
        <v>0</v>
      </c>
      <c r="E106" s="61">
        <f>SUM(E103:E105)</f>
        <v>235</v>
      </c>
      <c r="F106" s="61"/>
      <c r="G106" s="60"/>
      <c r="H106" s="47"/>
    </row>
    <row r="107" spans="2:11" x14ac:dyDescent="0.25">
      <c r="B107" s="27" t="s">
        <v>17</v>
      </c>
      <c r="C107" s="39" t="s">
        <v>6</v>
      </c>
      <c r="D107" s="23" t="s">
        <v>83</v>
      </c>
      <c r="E107" s="19">
        <v>187</v>
      </c>
      <c r="F107" s="3">
        <f>E107/E$110</f>
        <v>0.51515151515151514</v>
      </c>
      <c r="G107" s="40">
        <f>E107-E108</f>
        <v>27</v>
      </c>
      <c r="H107" s="41">
        <f>F107-F108</f>
        <v>7.4380165289256173E-2</v>
      </c>
    </row>
    <row r="108" spans="2:11" x14ac:dyDescent="0.25">
      <c r="B108" s="28"/>
      <c r="C108" s="30"/>
      <c r="D108" s="24" t="s">
        <v>38</v>
      </c>
      <c r="E108" s="10">
        <v>160</v>
      </c>
      <c r="F108" s="4">
        <f>E108/E$110</f>
        <v>0.44077134986225897</v>
      </c>
      <c r="G108" s="31"/>
      <c r="H108" s="33"/>
    </row>
    <row r="109" spans="2:11" x14ac:dyDescent="0.25">
      <c r="B109" s="28"/>
      <c r="C109" s="30"/>
      <c r="D109" s="24" t="s">
        <v>84</v>
      </c>
      <c r="E109" s="10">
        <v>16</v>
      </c>
      <c r="F109" s="4">
        <f>E109/E$110</f>
        <v>4.4077134986225897E-2</v>
      </c>
      <c r="G109" s="31"/>
      <c r="H109" s="33"/>
    </row>
    <row r="110" spans="2:11" x14ac:dyDescent="0.25">
      <c r="B110" s="28"/>
      <c r="C110" s="30"/>
      <c r="D110" s="25" t="s">
        <v>0</v>
      </c>
      <c r="E110" s="34">
        <f>SUM(E107:E109)</f>
        <v>363</v>
      </c>
      <c r="F110" s="34"/>
      <c r="G110" s="32"/>
      <c r="H110" s="33"/>
    </row>
    <row r="111" spans="2:11" x14ac:dyDescent="0.25">
      <c r="B111" s="28"/>
      <c r="C111" s="30" t="s">
        <v>8</v>
      </c>
      <c r="D111" s="24" t="s">
        <v>87</v>
      </c>
      <c r="E111" s="14">
        <v>240</v>
      </c>
      <c r="F111" s="4">
        <f>E111/E$113</f>
        <v>0.58536585365853655</v>
      </c>
      <c r="G111" s="31">
        <f>E111-E112</f>
        <v>70</v>
      </c>
      <c r="H111" s="33">
        <f>F111-F112</f>
        <v>0.17073170731707316</v>
      </c>
    </row>
    <row r="112" spans="2:11" x14ac:dyDescent="0.25">
      <c r="B112" s="28"/>
      <c r="C112" s="30"/>
      <c r="D112" s="24" t="s">
        <v>47</v>
      </c>
      <c r="E112" s="10">
        <v>170</v>
      </c>
      <c r="F112" s="4">
        <f>E112/E$113</f>
        <v>0.41463414634146339</v>
      </c>
      <c r="G112" s="32"/>
      <c r="H112" s="33"/>
    </row>
    <row r="113" spans="2:8" x14ac:dyDescent="0.25">
      <c r="B113" s="28"/>
      <c r="C113" s="30"/>
      <c r="D113" s="25" t="s">
        <v>0</v>
      </c>
      <c r="E113" s="34">
        <f>SUM(E111:E112)</f>
        <v>410</v>
      </c>
      <c r="F113" s="34"/>
      <c r="G113" s="32"/>
      <c r="H113" s="33"/>
    </row>
    <row r="114" spans="2:8" x14ac:dyDescent="0.25">
      <c r="B114" s="28"/>
      <c r="C114" s="30" t="s">
        <v>7</v>
      </c>
      <c r="D114" s="24" t="s">
        <v>85</v>
      </c>
      <c r="E114" s="75" t="s">
        <v>126</v>
      </c>
      <c r="F114" s="76"/>
      <c r="G114" s="67" t="s">
        <v>126</v>
      </c>
      <c r="H114" s="68"/>
    </row>
    <row r="115" spans="2:8" x14ac:dyDescent="0.25">
      <c r="B115" s="28"/>
      <c r="C115" s="30"/>
      <c r="D115" s="24" t="s">
        <v>86</v>
      </c>
      <c r="E115" s="77" t="s">
        <v>126</v>
      </c>
      <c r="F115" s="78"/>
      <c r="G115" s="69"/>
      <c r="H115" s="70"/>
    </row>
    <row r="116" spans="2:8" ht="13.5" thickBot="1" x14ac:dyDescent="0.3">
      <c r="B116" s="29"/>
      <c r="C116" s="35"/>
      <c r="D116" s="26" t="s">
        <v>0</v>
      </c>
      <c r="E116" s="52" t="s">
        <v>126</v>
      </c>
      <c r="F116" s="53"/>
      <c r="G116" s="73"/>
      <c r="H116" s="74"/>
    </row>
  </sheetData>
  <sortState xmlns:xlrd2="http://schemas.microsoft.com/office/spreadsheetml/2017/richdata2" ref="D60:E61">
    <sortCondition descending="1" ref="E60:E61"/>
  </sortState>
  <mergeCells count="90">
    <mergeCell ref="G2:H2"/>
    <mergeCell ref="C36:C44"/>
    <mergeCell ref="E44:F44"/>
    <mergeCell ref="G17:H20"/>
    <mergeCell ref="G32:H35"/>
    <mergeCell ref="E32:F32"/>
    <mergeCell ref="E33:F33"/>
    <mergeCell ref="E34:F34"/>
    <mergeCell ref="G36:H44"/>
    <mergeCell ref="G3:H11"/>
    <mergeCell ref="B36:B73"/>
    <mergeCell ref="C58:C62"/>
    <mergeCell ref="G58:G62"/>
    <mergeCell ref="H58:H62"/>
    <mergeCell ref="E49:F49"/>
    <mergeCell ref="E71:F71"/>
    <mergeCell ref="E72:F72"/>
    <mergeCell ref="E70:F70"/>
    <mergeCell ref="E69:F69"/>
    <mergeCell ref="G67:H73"/>
    <mergeCell ref="G50:H57"/>
    <mergeCell ref="B74:B106"/>
    <mergeCell ref="C74:C90"/>
    <mergeCell ref="E90:F90"/>
    <mergeCell ref="C91:C94"/>
    <mergeCell ref="G91:G94"/>
    <mergeCell ref="H91:H94"/>
    <mergeCell ref="G74:H90"/>
    <mergeCell ref="H103:H106"/>
    <mergeCell ref="E106:F106"/>
    <mergeCell ref="C95:C99"/>
    <mergeCell ref="G95:G99"/>
    <mergeCell ref="H95:H99"/>
    <mergeCell ref="B3:B35"/>
    <mergeCell ref="C3:C11"/>
    <mergeCell ref="E11:F11"/>
    <mergeCell ref="C12:C16"/>
    <mergeCell ref="G12:G16"/>
    <mergeCell ref="H12:H16"/>
    <mergeCell ref="E16:F16"/>
    <mergeCell ref="C17:C20"/>
    <mergeCell ref="E20:F20"/>
    <mergeCell ref="C21:C25"/>
    <mergeCell ref="G21:G25"/>
    <mergeCell ref="H21:H25"/>
    <mergeCell ref="E25:F25"/>
    <mergeCell ref="C26:C28"/>
    <mergeCell ref="G26:G28"/>
    <mergeCell ref="H26:H28"/>
    <mergeCell ref="E28:F28"/>
    <mergeCell ref="C29:C31"/>
    <mergeCell ref="G29:G31"/>
    <mergeCell ref="H29:H31"/>
    <mergeCell ref="E31:F31"/>
    <mergeCell ref="C32:C35"/>
    <mergeCell ref="E35:F35"/>
    <mergeCell ref="C50:C57"/>
    <mergeCell ref="E57:F57"/>
    <mergeCell ref="C45:C49"/>
    <mergeCell ref="G45:G49"/>
    <mergeCell ref="H45:H49"/>
    <mergeCell ref="E62:F62"/>
    <mergeCell ref="C63:C66"/>
    <mergeCell ref="G63:G66"/>
    <mergeCell ref="H63:H66"/>
    <mergeCell ref="E66:F66"/>
    <mergeCell ref="C67:C73"/>
    <mergeCell ref="E73:F73"/>
    <mergeCell ref="C107:C110"/>
    <mergeCell ref="G107:G110"/>
    <mergeCell ref="H107:H110"/>
    <mergeCell ref="E110:F110"/>
    <mergeCell ref="E99:F99"/>
    <mergeCell ref="C100:C102"/>
    <mergeCell ref="G100:G102"/>
    <mergeCell ref="H100:H102"/>
    <mergeCell ref="E102:F102"/>
    <mergeCell ref="E94:F94"/>
    <mergeCell ref="C103:C106"/>
    <mergeCell ref="G103:G106"/>
    <mergeCell ref="B107:B116"/>
    <mergeCell ref="C111:C113"/>
    <mergeCell ref="G111:G113"/>
    <mergeCell ref="H111:H113"/>
    <mergeCell ref="E113:F113"/>
    <mergeCell ref="C114:C116"/>
    <mergeCell ref="E116:F116"/>
    <mergeCell ref="E114:F114"/>
    <mergeCell ref="G114:H116"/>
    <mergeCell ref="E115:F115"/>
  </mergeCells>
  <conditionalFormatting sqref="A2:G2 D90:E90 D11:E11 C21:C24 D57:E57 A1:XFD1 B74:G74 D106:E106 D99:E99 D102:E102 B3:F3 D28:E28 C32:C34 C12:H12 D16:E16 C50:G50 C58:D61 C111:C112 C67:G67 D21:H21 D25:E25 C114:C115 A107:C107 D107:H109 D110:E110 C108:F109 D111:H111 D75:F89 C91:H93 C103:H105 C95:H98 C100:H101 D112:F112 D51:F56 C26:H27 C29:H30 C18:F19 D20:E20 E58:H58 D62:E62 C63:D65 E63:H63 D66:E66 E64:F65 E59:F61 D44:E44 A36:F36 D68:F68 C45:D48 E45:H45 D49:E49 E46:F48 D94:E94 A108:A116 D37:F43 A37:A106 D4:F10 D22:F24 A3:A35 I2:XFD116 D13:F15 C17:G17 G32 D31:E35 D69:E73 A117:XFD1048576 G114 D113:E116">
    <cfRule type="cellIs" dxfId="5" priority="4" operator="equal">
      <formula>0</formula>
    </cfRule>
  </conditionalFormatting>
  <conditionalFormatting sqref="C21:C24 A1:XFD2 B74:G74 C90:E90 D106:E106 D99:E99 D102:E102 B3:F3 C11:E11 D28:E28 C32:C34 C12:H12 D16:E16 C57:E57 C58:D61 C111:C112 C67:G67 D21:H21 D25:E25 C50:G50 C114:C115 A107:C107 D107:H109 D110:E110 C108:F109 D111:H111 C75:F89 C91:H93 C103:H105 C95:H98 C100:H101 D112:F112 C51:F56 C26:H27 C29:H30 C18:F19 D20:E20 E58:H58 D62:E62 C63:D65 E63:H63 D66:E66 E64:F65 E59:F61 A36:F36 C44:E44 C68:F68 C45:D48 E45:H45 D49:E49 E46:F48 D94:E94 A108:A116 C37:F43 A37:A106 C4:F10 D22:F24 A3:A35 I3:XFD116 D13:F15 C17:G17 G32 D31:E35 C69:E73 A117:XFD1048576 G114 D113:E116">
    <cfRule type="cellIs" dxfId="4" priority="2" operator="equal">
      <formula>"I"</formula>
    </cfRule>
    <cfRule type="cellIs" dxfId="3" priority="3" operator="equal">
      <formula>"N"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Caprice</dc:creator>
  <cp:lastModifiedBy>Caprice</cp:lastModifiedBy>
  <cp:lastPrinted>2022-05-31T13:17:32Z</cp:lastPrinted>
  <dcterms:created xsi:type="dcterms:W3CDTF">2022-02-22T20:46:44Z</dcterms:created>
  <dcterms:modified xsi:type="dcterms:W3CDTF">2022-07-31T03:15:06Z</dcterms:modified>
</cp:coreProperties>
</file>