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lections\caed\hi\"/>
    </mc:Choice>
  </mc:AlternateContent>
  <xr:revisionPtr revIDLastSave="0" documentId="13_ncr:1_{32D6EDDE-09D2-4641-956F-E5FC3DFDC76E}" xr6:coauthVersionLast="47" xr6:coauthVersionMax="47" xr10:uidLastSave="{00000000-0000-0000-0000-000000000000}"/>
  <bookViews>
    <workbookView xWindow="-120" yWindow="-120" windowWidth="29040" windowHeight="16440" xr2:uid="{BDC14994-19D2-47E3-9A20-F9E110A38188}"/>
  </bookViews>
  <sheets>
    <sheet name="a" sheetId="1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8" i="11" l="1"/>
  <c r="E105" i="11"/>
  <c r="F104" i="11" s="1"/>
  <c r="G40" i="11"/>
  <c r="E33" i="11"/>
  <c r="F31" i="11" s="1"/>
  <c r="E41" i="11"/>
  <c r="E39" i="11"/>
  <c r="F37" i="11" s="1"/>
  <c r="E56" i="11"/>
  <c r="F54" i="11" s="1"/>
  <c r="G53" i="11"/>
  <c r="E52" i="11"/>
  <c r="F51" i="11" s="1"/>
  <c r="G49" i="11"/>
  <c r="E17" i="11"/>
  <c r="F13" i="11" s="1"/>
  <c r="E24" i="11"/>
  <c r="E101" i="11"/>
  <c r="F100" i="11" s="1"/>
  <c r="G74" i="11"/>
  <c r="G102" i="11"/>
  <c r="G96" i="11"/>
  <c r="E95" i="11"/>
  <c r="G92" i="11"/>
  <c r="F99" i="11" l="1"/>
  <c r="F98" i="11"/>
  <c r="F103" i="11"/>
  <c r="F32" i="11"/>
  <c r="F15" i="11"/>
  <c r="F14" i="11"/>
  <c r="F49" i="11"/>
  <c r="F40" i="11"/>
  <c r="H40" i="11" s="1"/>
  <c r="F92" i="11"/>
  <c r="F93" i="11"/>
  <c r="F50" i="11"/>
  <c r="F94" i="11"/>
  <c r="F53" i="11"/>
  <c r="F96" i="11"/>
  <c r="F38" i="11"/>
  <c r="F97" i="11"/>
  <c r="F102" i="11"/>
  <c r="H102" i="11" s="1"/>
  <c r="F55" i="11"/>
  <c r="F35" i="11"/>
  <c r="F36" i="11"/>
  <c r="F22" i="11"/>
  <c r="F23" i="11"/>
  <c r="F12" i="11"/>
  <c r="F16" i="11"/>
  <c r="G22" i="11"/>
  <c r="E48" i="11"/>
  <c r="G29" i="11"/>
  <c r="E28" i="11"/>
  <c r="G25" i="11"/>
  <c r="E21" i="11"/>
  <c r="G18" i="11"/>
  <c r="G12" i="11"/>
  <c r="E11" i="11"/>
  <c r="E88" i="11"/>
  <c r="G85" i="11"/>
  <c r="E84" i="11"/>
  <c r="G79" i="11"/>
  <c r="F7" i="11" l="1"/>
  <c r="F8" i="11"/>
  <c r="F9" i="11"/>
  <c r="H96" i="11"/>
  <c r="F87" i="11"/>
  <c r="F86" i="11"/>
  <c r="F85" i="11"/>
  <c r="F80" i="11"/>
  <c r="F82" i="11"/>
  <c r="F79" i="11"/>
  <c r="F81" i="11"/>
  <c r="F83" i="11"/>
  <c r="F47" i="11"/>
  <c r="F42" i="11"/>
  <c r="F46" i="11"/>
  <c r="F45" i="11"/>
  <c r="F44" i="11"/>
  <c r="F43" i="11"/>
  <c r="F30" i="11"/>
  <c r="F29" i="11"/>
  <c r="F27" i="11"/>
  <c r="F25" i="11"/>
  <c r="F26" i="11"/>
  <c r="F18" i="11"/>
  <c r="F19" i="11"/>
  <c r="F20" i="11"/>
  <c r="F10" i="11"/>
  <c r="F4" i="11"/>
  <c r="F6" i="11"/>
  <c r="F5" i="11"/>
  <c r="F3" i="11"/>
  <c r="H49" i="11"/>
  <c r="H53" i="11"/>
  <c r="H92" i="11"/>
  <c r="H22" i="11"/>
  <c r="H25" i="11" l="1"/>
  <c r="H29" i="11"/>
  <c r="H12" i="11"/>
  <c r="H18" i="11"/>
  <c r="H79" i="11"/>
  <c r="H85" i="11"/>
  <c r="E91" i="11" l="1"/>
  <c r="G89" i="11"/>
  <c r="E73" i="11"/>
  <c r="F64" i="11" l="1"/>
  <c r="F63" i="11"/>
  <c r="F65" i="11"/>
  <c r="F62" i="11"/>
  <c r="F61" i="11"/>
  <c r="F72" i="11"/>
  <c r="F71" i="11"/>
  <c r="F67" i="11"/>
  <c r="F70" i="11"/>
  <c r="F69" i="11"/>
  <c r="F68" i="11"/>
  <c r="F66" i="11"/>
  <c r="F90" i="11"/>
  <c r="F89" i="11"/>
  <c r="H89" i="11" l="1"/>
  <c r="F74" i="11" l="1"/>
  <c r="F77" i="11"/>
  <c r="F75" i="11"/>
  <c r="F76" i="11"/>
  <c r="H74" i="11" l="1"/>
</calcChain>
</file>

<file path=xl/sharedStrings.xml><?xml version="1.0" encoding="utf-8"?>
<sst xmlns="http://schemas.openxmlformats.org/spreadsheetml/2006/main" count="142" uniqueCount="118">
  <si>
    <t>Total</t>
  </si>
  <si>
    <t>Margin</t>
  </si>
  <si>
    <t>Votes</t>
  </si>
  <si>
    <t>Hawaii</t>
  </si>
  <si>
    <t>%</t>
  </si>
  <si>
    <t>Oahu</t>
  </si>
  <si>
    <t>Hanalei</t>
  </si>
  <si>
    <t>Waimea</t>
  </si>
  <si>
    <t>Lihue</t>
  </si>
  <si>
    <t>Lahaina</t>
  </si>
  <si>
    <t>Makawao</t>
  </si>
  <si>
    <t>Molokai</t>
  </si>
  <si>
    <t>Kohala</t>
  </si>
  <si>
    <t>Kau</t>
  </si>
  <si>
    <t>Hana</t>
  </si>
  <si>
    <t>Hamakua</t>
  </si>
  <si>
    <t>Maui</t>
  </si>
  <si>
    <t>Kauai</t>
  </si>
  <si>
    <t>Island</t>
  </si>
  <si>
    <t>Waialua</t>
  </si>
  <si>
    <t>Ewa</t>
  </si>
  <si>
    <t>District</t>
  </si>
  <si>
    <t>Hilo</t>
  </si>
  <si>
    <t>Wailuku</t>
  </si>
  <si>
    <t>Honolulu</t>
  </si>
  <si>
    <t>Koolaupoko</t>
  </si>
  <si>
    <t>South Kona</t>
  </si>
  <si>
    <t>North Kona</t>
  </si>
  <si>
    <t>Koolauloa</t>
  </si>
  <si>
    <t>Puna</t>
  </si>
  <si>
    <t>Kaanapali</t>
  </si>
  <si>
    <t>Candidate</t>
  </si>
  <si>
    <t>\</t>
  </si>
  <si>
    <t>Uncalculable</t>
  </si>
  <si>
    <t>J. Nawahi</t>
  </si>
  <si>
    <t>D. B. Mahoe</t>
  </si>
  <si>
    <t>P. Haupu</t>
  </si>
  <si>
    <t>D. B. Wahine</t>
  </si>
  <si>
    <t>J. W. Keaomakani</t>
  </si>
  <si>
    <t>J. P. Hanaaumoe</t>
  </si>
  <si>
    <t>D. H. Hitchcock</t>
  </si>
  <si>
    <t>B. H. Brown</t>
  </si>
  <si>
    <t>R. B. Bickerton</t>
  </si>
  <si>
    <t>P. Kaaekuahiwi</t>
  </si>
  <si>
    <t>P. Ama</t>
  </si>
  <si>
    <t>J. K. Kaunamano</t>
  </si>
  <si>
    <t>A. W. Mio</t>
  </si>
  <si>
    <t>W. R. Castle</t>
  </si>
  <si>
    <t>A. P. Kalaukoa</t>
  </si>
  <si>
    <t>S. Aiwohi</t>
  </si>
  <si>
    <t>K. Kamauoha</t>
  </si>
  <si>
    <t>S. W. Kaai</t>
  </si>
  <si>
    <t>G. W. Pilipo</t>
  </si>
  <si>
    <t>J. W. Makanoanoa</t>
  </si>
  <si>
    <t>scattering</t>
  </si>
  <si>
    <t>M. Kekino</t>
  </si>
  <si>
    <t>S. K. Mahoe</t>
  </si>
  <si>
    <t>E. K. Wahiuehuhu</t>
  </si>
  <si>
    <t>Wahine</t>
  </si>
  <si>
    <t>J. N. Kapahu</t>
  </si>
  <si>
    <t>Unknown</t>
  </si>
  <si>
    <t>No returns</t>
  </si>
  <si>
    <t>L. Aholo</t>
  </si>
  <si>
    <t>W. M. Gibson</t>
  </si>
  <si>
    <t>Kaaukea</t>
  </si>
  <si>
    <t>J. L. Richardson</t>
  </si>
  <si>
    <t>A. J. Kaukau</t>
  </si>
  <si>
    <t>W. O. Smith</t>
  </si>
  <si>
    <t>L. W. P. Kanealii</t>
  </si>
  <si>
    <t>S. P. Halama</t>
  </si>
  <si>
    <t>R. W. Wilcox</t>
  </si>
  <si>
    <t>J. Kealoalii</t>
  </si>
  <si>
    <t>T. N. Birch</t>
  </si>
  <si>
    <t>W. H. Halstead</t>
  </si>
  <si>
    <t>C. H. Dickey</t>
  </si>
  <si>
    <t>J. Kamakele</t>
  </si>
  <si>
    <t>J. K. Uanuna</t>
  </si>
  <si>
    <t>B. Schaefer</t>
  </si>
  <si>
    <t>S. K. Manu</t>
  </si>
  <si>
    <t>Nakaleka</t>
  </si>
  <si>
    <t>S. Kupihea</t>
  </si>
  <si>
    <t>M. Kane</t>
  </si>
  <si>
    <t>D. Malo</t>
  </si>
  <si>
    <t>J. Keau</t>
  </si>
  <si>
    <t>Samuel Paniani</t>
  </si>
  <si>
    <t>J. W. Moanauli</t>
  </si>
  <si>
    <t>Cecil Brown</t>
  </si>
  <si>
    <t>E. K. Lilikalani</t>
  </si>
  <si>
    <t>E. Preston</t>
  </si>
  <si>
    <t>R. H. Baker</t>
  </si>
  <si>
    <t>Frank Brown</t>
  </si>
  <si>
    <t>S. W. Mahelona</t>
  </si>
  <si>
    <t>S. Keiki</t>
  </si>
  <si>
    <t>J. Kaiaikawaha</t>
  </si>
  <si>
    <t>J. Amara</t>
  </si>
  <si>
    <t>J. Kupau</t>
  </si>
  <si>
    <t>J. L. Naili</t>
  </si>
  <si>
    <t>J. L. Keaunui</t>
  </si>
  <si>
    <t>J. M. Kauahikawa</t>
  </si>
  <si>
    <t>H. Kauaihilo</t>
  </si>
  <si>
    <t>J. K. Kaoliko</t>
  </si>
  <si>
    <t>C. H. Judd</t>
  </si>
  <si>
    <t>H. N. Kahulu</t>
  </si>
  <si>
    <t>J. Kaanaana</t>
  </si>
  <si>
    <t>J. T. Baker</t>
  </si>
  <si>
    <t>H. B. Lohelani</t>
  </si>
  <si>
    <t>G. B. Kalaaukaue</t>
  </si>
  <si>
    <t>G. B. Palohau</t>
  </si>
  <si>
    <t>N. J. Wana</t>
  </si>
  <si>
    <t>D. Makaliu</t>
  </si>
  <si>
    <t>A. Kaukau</t>
  </si>
  <si>
    <t>J. H. Kapuniai</t>
  </si>
  <si>
    <t>A. Pelekaluhi</t>
  </si>
  <si>
    <t>J. Kauai</t>
  </si>
  <si>
    <t>S. Kaia</t>
  </si>
  <si>
    <t>S. K. Kaapuu</t>
  </si>
  <si>
    <t>G. Puuloa</t>
  </si>
  <si>
    <t>D. Kealahula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</si>
</sst>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Open Sans"/>
      <family val="2"/>
    </font>
    <font>
      <b/>
      <sz val="8"/>
      <color theme="1"/>
      <name val="Open Sans"/>
      <family val="2"/>
    </font>
    <font>
      <sz val="8"/>
      <color theme="1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0" fontId="3" fillId="2" borderId="23" xfId="0" applyNumberFormat="1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3" fontId="1" fillId="2" borderId="26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10" fontId="3" fillId="2" borderId="27" xfId="0" applyNumberFormat="1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3" fontId="3" fillId="3" borderId="27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3" fontId="3" fillId="3" borderId="23" xfId="0" applyNumberFormat="1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14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3" fontId="3" fillId="2" borderId="21" xfId="0" applyNumberFormat="1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0" fontId="3" fillId="2" borderId="18" xfId="0" applyNumberFormat="1" applyFont="1" applyFill="1" applyBorder="1" applyAlignment="1">
      <alignment horizontal="center" vertical="center"/>
    </xf>
    <xf numFmtId="10" fontId="3" fillId="2" borderId="15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3" fontId="3" fillId="2" borderId="14" xfId="0" applyNumberFormat="1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10" fontId="3" fillId="2" borderId="19" xfId="0" applyNumberFormat="1" applyFont="1" applyFill="1" applyBorder="1" applyAlignment="1">
      <alignment horizontal="center" vertical="center"/>
    </xf>
    <xf numFmtId="10" fontId="3" fillId="2" borderId="20" xfId="0" applyNumberFormat="1" applyFont="1" applyFill="1" applyBorder="1" applyAlignment="1">
      <alignment horizontal="center" vertical="center"/>
    </xf>
    <xf numFmtId="3" fontId="2" fillId="2" borderId="21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3" fontId="3" fillId="2" borderId="23" xfId="0" applyNumberFormat="1" applyFont="1" applyFill="1" applyBorder="1" applyAlignment="1">
      <alignment horizontal="center" vertical="center"/>
    </xf>
    <xf numFmtId="10" fontId="3" fillId="2" borderId="3" xfId="0" applyNumberFormat="1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3" fontId="3" fillId="2" borderId="28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10" fontId="3" fillId="2" borderId="5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3" fontId="3" fillId="2" borderId="36" xfId="0" applyNumberFormat="1" applyFont="1" applyFill="1" applyBorder="1" applyAlignment="1">
      <alignment horizontal="center" vertical="center"/>
    </xf>
    <xf numFmtId="3" fontId="3" fillId="2" borderId="37" xfId="0" applyNumberFormat="1" applyFont="1" applyFill="1" applyBorder="1" applyAlignment="1">
      <alignment horizontal="center" vertical="center"/>
    </xf>
    <xf numFmtId="3" fontId="3" fillId="2" borderId="38" xfId="0" applyNumberFormat="1" applyFont="1" applyFill="1" applyBorder="1" applyAlignment="1">
      <alignment horizontal="center" vertical="center"/>
    </xf>
    <xf numFmtId="3" fontId="3" fillId="2" borderId="39" xfId="0" applyNumberFormat="1" applyFont="1" applyFill="1" applyBorder="1" applyAlignment="1">
      <alignment horizontal="center" vertical="center"/>
    </xf>
    <xf numFmtId="3" fontId="3" fillId="2" borderId="40" xfId="0" applyNumberFormat="1" applyFont="1" applyFill="1" applyBorder="1" applyAlignment="1">
      <alignment horizontal="center" vertical="center"/>
    </xf>
    <xf numFmtId="3" fontId="3" fillId="2" borderId="41" xfId="0" applyNumberFormat="1" applyFont="1" applyFill="1" applyBorder="1" applyAlignment="1">
      <alignment horizontal="center" vertical="center"/>
    </xf>
    <xf numFmtId="3" fontId="3" fillId="2" borderId="42" xfId="0" applyNumberFormat="1" applyFont="1" applyFill="1" applyBorder="1" applyAlignment="1">
      <alignment horizontal="center" vertical="center"/>
    </xf>
    <xf numFmtId="3" fontId="3" fillId="2" borderId="43" xfId="0" applyNumberFormat="1" applyFont="1" applyFill="1" applyBorder="1" applyAlignment="1">
      <alignment horizontal="center" vertical="center"/>
    </xf>
    <xf numFmtId="3" fontId="3" fillId="2" borderId="44" xfId="0" applyNumberFormat="1" applyFont="1" applyFill="1" applyBorder="1" applyAlignment="1">
      <alignment horizontal="center" vertical="center"/>
    </xf>
    <xf numFmtId="3" fontId="3" fillId="2" borderId="45" xfId="0" applyNumberFormat="1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3" fontId="3" fillId="3" borderId="24" xfId="0" applyNumberFormat="1" applyFont="1" applyFill="1" applyBorder="1" applyAlignment="1">
      <alignment horizontal="center" vertical="center"/>
    </xf>
    <xf numFmtId="3" fontId="3" fillId="3" borderId="46" xfId="0" applyNumberFormat="1" applyFont="1" applyFill="1" applyBorder="1" applyAlignment="1">
      <alignment horizontal="center" vertical="center"/>
    </xf>
    <xf numFmtId="3" fontId="3" fillId="3" borderId="32" xfId="0" applyNumberFormat="1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</cellXfs>
  <cellStyles count="1">
    <cellStyle name="Normal" xfId="0" builtinId="0"/>
  </cellStyles>
  <dxfs count="9"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7EF28-A244-4E2C-BC40-E865478D8F23}">
  <dimension ref="B1:K105"/>
  <sheetViews>
    <sheetView tabSelected="1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4" sqref="K14"/>
    </sheetView>
  </sheetViews>
  <sheetFormatPr defaultRowHeight="12.75" x14ac:dyDescent="0.25"/>
  <cols>
    <col min="1" max="1" width="2.5703125" style="1" customWidth="1"/>
    <col min="2" max="2" width="8.42578125" style="1" bestFit="1" customWidth="1"/>
    <col min="3" max="3" width="10.140625" style="1" bestFit="1" customWidth="1"/>
    <col min="4" max="4" width="18" style="1" customWidth="1"/>
    <col min="5" max="5" width="6.7109375" style="8" customWidth="1"/>
    <col min="6" max="6" width="6.7109375" style="1" customWidth="1"/>
    <col min="7" max="7" width="6.85546875" style="1" customWidth="1"/>
    <col min="8" max="8" width="7" style="1" bestFit="1" customWidth="1"/>
    <col min="9" max="9" width="2.5703125" style="1" customWidth="1"/>
    <col min="10" max="16384" width="9.140625" style="1"/>
  </cols>
  <sheetData>
    <row r="1" spans="2:8" ht="13.5" thickBot="1" x14ac:dyDescent="0.3"/>
    <row r="2" spans="2:8" s="2" customFormat="1" ht="15.75" thickBot="1" x14ac:dyDescent="0.3">
      <c r="B2" s="5" t="s">
        <v>18</v>
      </c>
      <c r="C2" s="15" t="s">
        <v>21</v>
      </c>
      <c r="D2" s="5" t="s">
        <v>31</v>
      </c>
      <c r="E2" s="9" t="s">
        <v>2</v>
      </c>
      <c r="F2" s="6" t="s">
        <v>4</v>
      </c>
      <c r="G2" s="32" t="s">
        <v>1</v>
      </c>
      <c r="H2" s="33"/>
    </row>
    <row r="3" spans="2:8" s="2" customFormat="1" ht="12.75" customHeight="1" x14ac:dyDescent="0.25">
      <c r="B3" s="52" t="s">
        <v>3</v>
      </c>
      <c r="C3" s="53" t="s">
        <v>22</v>
      </c>
      <c r="D3" s="20" t="s">
        <v>34</v>
      </c>
      <c r="E3" s="19">
        <v>443</v>
      </c>
      <c r="F3" s="3">
        <f>E3/E$11</f>
        <v>0.59623149394347241</v>
      </c>
      <c r="G3" s="70" t="s">
        <v>33</v>
      </c>
      <c r="H3" s="71"/>
    </row>
    <row r="4" spans="2:8" s="2" customFormat="1" ht="12.75" customHeight="1" x14ac:dyDescent="0.25">
      <c r="B4" s="41"/>
      <c r="C4" s="35"/>
      <c r="D4" s="7" t="s">
        <v>35</v>
      </c>
      <c r="E4" s="14">
        <v>224</v>
      </c>
      <c r="F4" s="4">
        <f>E4/E$11</f>
        <v>0.30148048452220727</v>
      </c>
      <c r="G4" s="72"/>
      <c r="H4" s="73"/>
    </row>
    <row r="5" spans="2:8" s="2" customFormat="1" ht="12.75" customHeight="1" x14ac:dyDescent="0.25">
      <c r="B5" s="41"/>
      <c r="C5" s="35"/>
      <c r="D5" s="7" t="s">
        <v>36</v>
      </c>
      <c r="E5" s="27">
        <v>188</v>
      </c>
      <c r="F5" s="4">
        <f>E5/E$11</f>
        <v>0.25302826379542398</v>
      </c>
      <c r="G5" s="72"/>
      <c r="H5" s="73"/>
    </row>
    <row r="6" spans="2:8" s="2" customFormat="1" ht="12.75" customHeight="1" x14ac:dyDescent="0.25">
      <c r="B6" s="41"/>
      <c r="C6" s="35"/>
      <c r="D6" s="7" t="s">
        <v>37</v>
      </c>
      <c r="E6" s="27">
        <v>173</v>
      </c>
      <c r="F6" s="4">
        <f>E6/E$11</f>
        <v>0.23283983849259757</v>
      </c>
      <c r="G6" s="72"/>
      <c r="H6" s="73"/>
    </row>
    <row r="7" spans="2:8" s="2" customFormat="1" ht="12.75" customHeight="1" x14ac:dyDescent="0.25">
      <c r="B7" s="41"/>
      <c r="C7" s="35"/>
      <c r="D7" s="7" t="s">
        <v>38</v>
      </c>
      <c r="E7" s="27">
        <v>156</v>
      </c>
      <c r="F7" s="4">
        <f t="shared" ref="F7:F9" si="0">E7/E$11</f>
        <v>0.20995962314939434</v>
      </c>
      <c r="G7" s="72"/>
      <c r="H7" s="73"/>
    </row>
    <row r="8" spans="2:8" s="2" customFormat="1" ht="12.75" customHeight="1" x14ac:dyDescent="0.25">
      <c r="B8" s="41"/>
      <c r="C8" s="35"/>
      <c r="D8" s="7" t="s">
        <v>39</v>
      </c>
      <c r="E8" s="27">
        <v>128</v>
      </c>
      <c r="F8" s="4">
        <f t="shared" si="0"/>
        <v>0.17227456258411844</v>
      </c>
      <c r="G8" s="72"/>
      <c r="H8" s="73"/>
    </row>
    <row r="9" spans="2:8" s="2" customFormat="1" ht="12.75" customHeight="1" x14ac:dyDescent="0.25">
      <c r="B9" s="41"/>
      <c r="C9" s="35"/>
      <c r="D9" s="7" t="s">
        <v>40</v>
      </c>
      <c r="E9" s="27">
        <v>92</v>
      </c>
      <c r="F9" s="4">
        <f t="shared" si="0"/>
        <v>0.12382234185733512</v>
      </c>
      <c r="G9" s="72"/>
      <c r="H9" s="73"/>
    </row>
    <row r="10" spans="2:8" s="2" customFormat="1" ht="12.75" customHeight="1" x14ac:dyDescent="0.25">
      <c r="B10" s="41"/>
      <c r="C10" s="35"/>
      <c r="D10" s="7" t="s">
        <v>41</v>
      </c>
      <c r="E10" s="27">
        <v>82</v>
      </c>
      <c r="F10" s="4">
        <f>E10/E$11</f>
        <v>0.11036339165545088</v>
      </c>
      <c r="G10" s="72"/>
      <c r="H10" s="73"/>
    </row>
    <row r="11" spans="2:8" s="2" customFormat="1" ht="12.75" customHeight="1" x14ac:dyDescent="0.25">
      <c r="B11" s="41"/>
      <c r="C11" s="35"/>
      <c r="D11" s="17" t="s">
        <v>0</v>
      </c>
      <c r="E11" s="39">
        <f>SUM(E3:E10)/2</f>
        <v>743</v>
      </c>
      <c r="F11" s="39"/>
      <c r="G11" s="74"/>
      <c r="H11" s="75"/>
    </row>
    <row r="12" spans="2:8" s="2" customFormat="1" ht="12.75" customHeight="1" x14ac:dyDescent="0.25">
      <c r="B12" s="41"/>
      <c r="C12" s="56" t="s">
        <v>15</v>
      </c>
      <c r="D12" s="7" t="s">
        <v>42</v>
      </c>
      <c r="E12" s="14">
        <v>106</v>
      </c>
      <c r="F12" s="4">
        <f>E12/E$17</f>
        <v>0.44166666666666665</v>
      </c>
      <c r="G12" s="43">
        <f>E12-E13</f>
        <v>54</v>
      </c>
      <c r="H12" s="46">
        <f>F12-F13</f>
        <v>0.22499999999999998</v>
      </c>
    </row>
    <row r="13" spans="2:8" s="2" customFormat="1" ht="12.75" customHeight="1" x14ac:dyDescent="0.25">
      <c r="B13" s="41"/>
      <c r="C13" s="57"/>
      <c r="D13" s="7" t="s">
        <v>43</v>
      </c>
      <c r="E13" s="27">
        <v>52</v>
      </c>
      <c r="F13" s="4">
        <f>E13/E$17</f>
        <v>0.21666666666666667</v>
      </c>
      <c r="G13" s="44"/>
      <c r="H13" s="47"/>
    </row>
    <row r="14" spans="2:8" s="2" customFormat="1" ht="12.75" customHeight="1" x14ac:dyDescent="0.25">
      <c r="B14" s="41"/>
      <c r="C14" s="57"/>
      <c r="D14" s="7" t="s">
        <v>44</v>
      </c>
      <c r="E14" s="31">
        <v>32</v>
      </c>
      <c r="F14" s="4">
        <f t="shared" ref="F14:F15" si="1">E14/E$17</f>
        <v>0.13333333333333333</v>
      </c>
      <c r="G14" s="44"/>
      <c r="H14" s="47"/>
    </row>
    <row r="15" spans="2:8" s="2" customFormat="1" ht="12.75" customHeight="1" x14ac:dyDescent="0.25">
      <c r="B15" s="41"/>
      <c r="C15" s="57"/>
      <c r="D15" s="7" t="s">
        <v>45</v>
      </c>
      <c r="E15" s="31">
        <v>27</v>
      </c>
      <c r="F15" s="4">
        <f t="shared" si="1"/>
        <v>0.1125</v>
      </c>
      <c r="G15" s="44"/>
      <c r="H15" s="47"/>
    </row>
    <row r="16" spans="2:8" s="2" customFormat="1" ht="12.75" customHeight="1" x14ac:dyDescent="0.25">
      <c r="B16" s="41"/>
      <c r="C16" s="57"/>
      <c r="D16" s="7" t="s">
        <v>46</v>
      </c>
      <c r="E16" s="31">
        <v>23</v>
      </c>
      <c r="F16" s="4">
        <f>E16/E$17</f>
        <v>9.583333333333334E-2</v>
      </c>
      <c r="G16" s="44"/>
      <c r="H16" s="47"/>
    </row>
    <row r="17" spans="2:8" s="2" customFormat="1" ht="12.75" customHeight="1" x14ac:dyDescent="0.25">
      <c r="B17" s="41"/>
      <c r="C17" s="34"/>
      <c r="D17" s="17" t="s">
        <v>0</v>
      </c>
      <c r="E17" s="48">
        <f>SUM(E12:E16)</f>
        <v>240</v>
      </c>
      <c r="F17" s="49"/>
      <c r="G17" s="45"/>
      <c r="H17" s="37"/>
    </row>
    <row r="18" spans="2:8" s="2" customFormat="1" ht="12.75" customHeight="1" x14ac:dyDescent="0.25">
      <c r="B18" s="41"/>
      <c r="C18" s="56" t="s">
        <v>12</v>
      </c>
      <c r="D18" s="7" t="s">
        <v>47</v>
      </c>
      <c r="E18" s="14">
        <v>274</v>
      </c>
      <c r="F18" s="4">
        <f>E18/E$21</f>
        <v>0.44991789819376027</v>
      </c>
      <c r="G18" s="43">
        <f>E18-E19</f>
        <v>54</v>
      </c>
      <c r="H18" s="46">
        <f>F18-F19</f>
        <v>8.8669950738916259E-2</v>
      </c>
    </row>
    <row r="19" spans="2:8" s="2" customFormat="1" ht="12.75" customHeight="1" x14ac:dyDescent="0.25">
      <c r="B19" s="41"/>
      <c r="C19" s="57"/>
      <c r="D19" s="7" t="s">
        <v>48</v>
      </c>
      <c r="E19" s="27">
        <v>220</v>
      </c>
      <c r="F19" s="4">
        <f>E19/E$21</f>
        <v>0.36124794745484401</v>
      </c>
      <c r="G19" s="58"/>
      <c r="H19" s="47"/>
    </row>
    <row r="20" spans="2:8" s="2" customFormat="1" ht="12.75" customHeight="1" x14ac:dyDescent="0.25">
      <c r="B20" s="41"/>
      <c r="C20" s="57"/>
      <c r="D20" s="21" t="s">
        <v>49</v>
      </c>
      <c r="E20" s="27">
        <v>115</v>
      </c>
      <c r="F20" s="4">
        <f>E20/E$21</f>
        <v>0.18883415435139572</v>
      </c>
      <c r="G20" s="58"/>
      <c r="H20" s="47"/>
    </row>
    <row r="21" spans="2:8" s="2" customFormat="1" ht="12.75" customHeight="1" x14ac:dyDescent="0.25">
      <c r="B21" s="41"/>
      <c r="C21" s="34"/>
      <c r="D21" s="17" t="s">
        <v>0</v>
      </c>
      <c r="E21" s="48">
        <f>SUM(E18:E20)</f>
        <v>609</v>
      </c>
      <c r="F21" s="49"/>
      <c r="G21" s="45"/>
      <c r="H21" s="37"/>
    </row>
    <row r="22" spans="2:8" s="2" customFormat="1" ht="12.75" customHeight="1" x14ac:dyDescent="0.25">
      <c r="B22" s="41"/>
      <c r="C22" s="56" t="s">
        <v>26</v>
      </c>
      <c r="D22" s="7" t="s">
        <v>50</v>
      </c>
      <c r="E22" s="14">
        <v>121</v>
      </c>
      <c r="F22" s="4">
        <f>E22/E$24</f>
        <v>0.52838427947598254</v>
      </c>
      <c r="G22" s="43">
        <f>E22-E23</f>
        <v>13</v>
      </c>
      <c r="H22" s="46">
        <f>F22-F23</f>
        <v>5.6768558951965087E-2</v>
      </c>
    </row>
    <row r="23" spans="2:8" s="2" customFormat="1" ht="12.75" customHeight="1" x14ac:dyDescent="0.25">
      <c r="B23" s="41"/>
      <c r="C23" s="57"/>
      <c r="D23" s="7" t="s">
        <v>51</v>
      </c>
      <c r="E23" s="27">
        <v>108</v>
      </c>
      <c r="F23" s="4">
        <f>E23/E$24</f>
        <v>0.47161572052401746</v>
      </c>
      <c r="G23" s="44"/>
      <c r="H23" s="47"/>
    </row>
    <row r="24" spans="2:8" s="2" customFormat="1" ht="12.75" customHeight="1" x14ac:dyDescent="0.25">
      <c r="B24" s="41"/>
      <c r="C24" s="34"/>
      <c r="D24" s="17" t="s">
        <v>0</v>
      </c>
      <c r="E24" s="48">
        <f>SUM(E22:E23)</f>
        <v>229</v>
      </c>
      <c r="F24" s="49"/>
      <c r="G24" s="45"/>
      <c r="H24" s="37"/>
    </row>
    <row r="25" spans="2:8" s="2" customFormat="1" ht="12.75" customHeight="1" x14ac:dyDescent="0.25">
      <c r="B25" s="41"/>
      <c r="C25" s="56" t="s">
        <v>27</v>
      </c>
      <c r="D25" s="7" t="s">
        <v>52</v>
      </c>
      <c r="E25" s="14">
        <v>207</v>
      </c>
      <c r="F25" s="4">
        <f>E25/E$28</f>
        <v>0.64485981308411211</v>
      </c>
      <c r="G25" s="43">
        <f>E25-E26</f>
        <v>96</v>
      </c>
      <c r="H25" s="46">
        <f>F25-F26</f>
        <v>0.29906542056074764</v>
      </c>
    </row>
    <row r="26" spans="2:8" s="2" customFormat="1" ht="12.75" customHeight="1" x14ac:dyDescent="0.25">
      <c r="B26" s="41"/>
      <c r="C26" s="57"/>
      <c r="D26" s="7" t="s">
        <v>53</v>
      </c>
      <c r="E26" s="27">
        <v>111</v>
      </c>
      <c r="F26" s="4">
        <f>E26/E$28</f>
        <v>0.34579439252336447</v>
      </c>
      <c r="G26" s="58"/>
      <c r="H26" s="47"/>
    </row>
    <row r="27" spans="2:8" s="2" customFormat="1" ht="12.75" customHeight="1" x14ac:dyDescent="0.25">
      <c r="B27" s="41"/>
      <c r="C27" s="57"/>
      <c r="D27" s="30" t="s">
        <v>54</v>
      </c>
      <c r="E27" s="27">
        <v>3</v>
      </c>
      <c r="F27" s="4">
        <f>E27/E$28</f>
        <v>9.3457943925233638E-3</v>
      </c>
      <c r="G27" s="58"/>
      <c r="H27" s="47"/>
    </row>
    <row r="28" spans="2:8" s="2" customFormat="1" ht="12.75" customHeight="1" x14ac:dyDescent="0.25">
      <c r="B28" s="41"/>
      <c r="C28" s="34"/>
      <c r="D28" s="17" t="s">
        <v>0</v>
      </c>
      <c r="E28" s="48">
        <f>SUM(E25:E27)</f>
        <v>321</v>
      </c>
      <c r="F28" s="49"/>
      <c r="G28" s="45"/>
      <c r="H28" s="37"/>
    </row>
    <row r="29" spans="2:8" s="2" customFormat="1" ht="12.75" customHeight="1" x14ac:dyDescent="0.25">
      <c r="B29" s="41"/>
      <c r="C29" s="56" t="s">
        <v>29</v>
      </c>
      <c r="D29" s="7" t="s">
        <v>55</v>
      </c>
      <c r="E29" s="14">
        <v>84</v>
      </c>
      <c r="F29" s="4">
        <f>E29/E$33</f>
        <v>0.40191387559808611</v>
      </c>
      <c r="G29" s="43">
        <f>E29-E30</f>
        <v>33</v>
      </c>
      <c r="H29" s="46">
        <f>F29-F30</f>
        <v>0.15789473684210525</v>
      </c>
    </row>
    <row r="30" spans="2:8" s="2" customFormat="1" ht="12.75" customHeight="1" x14ac:dyDescent="0.25">
      <c r="B30" s="41"/>
      <c r="C30" s="57"/>
      <c r="D30" s="7" t="s">
        <v>56</v>
      </c>
      <c r="E30" s="27">
        <v>51</v>
      </c>
      <c r="F30" s="4">
        <f>E30/E$33</f>
        <v>0.24401913875598086</v>
      </c>
      <c r="G30" s="58"/>
      <c r="H30" s="47"/>
    </row>
    <row r="31" spans="2:8" s="2" customFormat="1" ht="12.75" customHeight="1" x14ac:dyDescent="0.25">
      <c r="B31" s="41"/>
      <c r="C31" s="57"/>
      <c r="D31" s="7" t="s">
        <v>57</v>
      </c>
      <c r="E31" s="31">
        <v>40</v>
      </c>
      <c r="F31" s="4">
        <f t="shared" ref="F31:F32" si="2">E31/E$33</f>
        <v>0.19138755980861244</v>
      </c>
      <c r="G31" s="58"/>
      <c r="H31" s="47"/>
    </row>
    <row r="32" spans="2:8" s="2" customFormat="1" ht="12.75" customHeight="1" x14ac:dyDescent="0.25">
      <c r="B32" s="41"/>
      <c r="C32" s="57"/>
      <c r="D32" s="7" t="s">
        <v>58</v>
      </c>
      <c r="E32" s="31">
        <v>34</v>
      </c>
      <c r="F32" s="4">
        <f t="shared" si="2"/>
        <v>0.16267942583732056</v>
      </c>
      <c r="G32" s="58"/>
      <c r="H32" s="47"/>
    </row>
    <row r="33" spans="2:8" s="2" customFormat="1" ht="12.75" customHeight="1" x14ac:dyDescent="0.25">
      <c r="B33" s="41"/>
      <c r="C33" s="34"/>
      <c r="D33" s="17" t="s">
        <v>0</v>
      </c>
      <c r="E33" s="48">
        <f>SUM(E29:E32)</f>
        <v>209</v>
      </c>
      <c r="F33" s="49"/>
      <c r="G33" s="45"/>
      <c r="H33" s="37"/>
    </row>
    <row r="34" spans="2:8" s="2" customFormat="1" ht="12.75" customHeight="1" thickBot="1" x14ac:dyDescent="0.3">
      <c r="B34" s="42"/>
      <c r="C34" s="29" t="s">
        <v>13</v>
      </c>
      <c r="D34" s="80" t="s">
        <v>59</v>
      </c>
      <c r="E34" s="81" t="s">
        <v>61</v>
      </c>
      <c r="F34" s="82"/>
      <c r="G34" s="82"/>
      <c r="H34" s="83"/>
    </row>
    <row r="35" spans="2:8" x14ac:dyDescent="0.25">
      <c r="B35" s="40" t="s">
        <v>16</v>
      </c>
      <c r="C35" s="34" t="s">
        <v>9</v>
      </c>
      <c r="D35" s="12" t="s">
        <v>62</v>
      </c>
      <c r="E35" s="16">
        <v>230</v>
      </c>
      <c r="F35" s="11">
        <f>E35/E$39</f>
        <v>0.81415929203539827</v>
      </c>
      <c r="G35" s="72" t="s">
        <v>33</v>
      </c>
      <c r="H35" s="73"/>
    </row>
    <row r="36" spans="2:8" x14ac:dyDescent="0.25">
      <c r="B36" s="41"/>
      <c r="C36" s="35"/>
      <c r="D36" s="7" t="s">
        <v>63</v>
      </c>
      <c r="E36" s="14">
        <v>205</v>
      </c>
      <c r="F36" s="4">
        <f>E36/E$39</f>
        <v>0.72566371681415931</v>
      </c>
      <c r="G36" s="72"/>
      <c r="H36" s="73"/>
    </row>
    <row r="37" spans="2:8" x14ac:dyDescent="0.25">
      <c r="B37" s="41"/>
      <c r="C37" s="35"/>
      <c r="D37" s="7" t="s">
        <v>64</v>
      </c>
      <c r="E37" s="13">
        <v>70</v>
      </c>
      <c r="F37" s="4">
        <f>E37/E$39</f>
        <v>0.24778761061946902</v>
      </c>
      <c r="G37" s="72"/>
      <c r="H37" s="73"/>
    </row>
    <row r="38" spans="2:8" x14ac:dyDescent="0.25">
      <c r="B38" s="41"/>
      <c r="C38" s="35"/>
      <c r="D38" s="7" t="s">
        <v>65</v>
      </c>
      <c r="E38" s="13">
        <v>60</v>
      </c>
      <c r="F38" s="4">
        <f>E38/E$39</f>
        <v>0.21238938053097345</v>
      </c>
      <c r="G38" s="72"/>
      <c r="H38" s="73"/>
    </row>
    <row r="39" spans="2:8" x14ac:dyDescent="0.25">
      <c r="B39" s="41"/>
      <c r="C39" s="35"/>
      <c r="D39" s="17" t="s">
        <v>0</v>
      </c>
      <c r="E39" s="39">
        <f>SUM(E35:E38)/2</f>
        <v>282.5</v>
      </c>
      <c r="F39" s="39"/>
      <c r="G39" s="74"/>
      <c r="H39" s="75"/>
    </row>
    <row r="40" spans="2:8" x14ac:dyDescent="0.25">
      <c r="B40" s="41"/>
      <c r="C40" s="35" t="s">
        <v>30</v>
      </c>
      <c r="D40" s="7" t="s">
        <v>66</v>
      </c>
      <c r="E40" s="14">
        <v>87</v>
      </c>
      <c r="F40" s="4">
        <f>E40/E$41</f>
        <v>1</v>
      </c>
      <c r="G40" s="43">
        <f>E40</f>
        <v>87</v>
      </c>
      <c r="H40" s="46">
        <f>F40</f>
        <v>1</v>
      </c>
    </row>
    <row r="41" spans="2:8" x14ac:dyDescent="0.25">
      <c r="B41" s="41"/>
      <c r="C41" s="35"/>
      <c r="D41" s="17" t="s">
        <v>0</v>
      </c>
      <c r="E41" s="48">
        <f>SUM(E40:E40)</f>
        <v>87</v>
      </c>
      <c r="F41" s="49"/>
      <c r="G41" s="45"/>
      <c r="H41" s="37"/>
    </row>
    <row r="42" spans="2:8" x14ac:dyDescent="0.25">
      <c r="B42" s="41"/>
      <c r="C42" s="35" t="s">
        <v>23</v>
      </c>
      <c r="D42" s="7" t="s">
        <v>67</v>
      </c>
      <c r="E42" s="14">
        <v>299</v>
      </c>
      <c r="F42" s="4">
        <f>E42/E$48</f>
        <v>0.5150732127476314</v>
      </c>
      <c r="G42" s="76" t="s">
        <v>33</v>
      </c>
      <c r="H42" s="77"/>
    </row>
    <row r="43" spans="2:8" x14ac:dyDescent="0.25">
      <c r="B43" s="41"/>
      <c r="C43" s="35"/>
      <c r="D43" s="7" t="s">
        <v>68</v>
      </c>
      <c r="E43" s="14">
        <v>238</v>
      </c>
      <c r="F43" s="4">
        <f>E43/E$48</f>
        <v>0.40999138673557278</v>
      </c>
      <c r="G43" s="72"/>
      <c r="H43" s="73"/>
    </row>
    <row r="44" spans="2:8" x14ac:dyDescent="0.25">
      <c r="B44" s="41"/>
      <c r="C44" s="35"/>
      <c r="D44" s="7" t="s">
        <v>69</v>
      </c>
      <c r="E44" s="13">
        <v>234</v>
      </c>
      <c r="F44" s="4">
        <f>E44/E$48</f>
        <v>0.40310077519379844</v>
      </c>
      <c r="G44" s="72"/>
      <c r="H44" s="73"/>
    </row>
    <row r="45" spans="2:8" x14ac:dyDescent="0.25">
      <c r="B45" s="41"/>
      <c r="C45" s="35"/>
      <c r="D45" s="7" t="s">
        <v>70</v>
      </c>
      <c r="E45" s="13">
        <v>144</v>
      </c>
      <c r="F45" s="4">
        <f>E45/E$48</f>
        <v>0.24806201550387597</v>
      </c>
      <c r="G45" s="72"/>
      <c r="H45" s="73"/>
    </row>
    <row r="46" spans="2:8" x14ac:dyDescent="0.25">
      <c r="B46" s="41"/>
      <c r="C46" s="35"/>
      <c r="D46" s="7" t="s">
        <v>71</v>
      </c>
      <c r="E46" s="13">
        <v>140</v>
      </c>
      <c r="F46" s="4">
        <f>E46/E$48</f>
        <v>0.24117140396210163</v>
      </c>
      <c r="G46" s="72"/>
      <c r="H46" s="73"/>
    </row>
    <row r="47" spans="2:8" x14ac:dyDescent="0.25">
      <c r="B47" s="41"/>
      <c r="C47" s="35"/>
      <c r="D47" s="7" t="s">
        <v>72</v>
      </c>
      <c r="E47" s="13">
        <v>106</v>
      </c>
      <c r="F47" s="4">
        <f>E47/E$48</f>
        <v>0.1826012058570198</v>
      </c>
      <c r="G47" s="72"/>
      <c r="H47" s="73"/>
    </row>
    <row r="48" spans="2:8" x14ac:dyDescent="0.25">
      <c r="B48" s="41"/>
      <c r="C48" s="35"/>
      <c r="D48" s="17" t="s">
        <v>0</v>
      </c>
      <c r="E48" s="39">
        <f>SUM(E42:E47)/2</f>
        <v>580.5</v>
      </c>
      <c r="F48" s="39"/>
      <c r="G48" s="74"/>
      <c r="H48" s="75"/>
    </row>
    <row r="49" spans="2:8" x14ac:dyDescent="0.25">
      <c r="B49" s="41"/>
      <c r="C49" s="35" t="s">
        <v>10</v>
      </c>
      <c r="D49" s="7" t="s">
        <v>73</v>
      </c>
      <c r="E49" s="14">
        <v>260</v>
      </c>
      <c r="F49" s="4">
        <f>E49/E$52</f>
        <v>0.43624161073825501</v>
      </c>
      <c r="G49" s="43">
        <f>E49-E50</f>
        <v>50</v>
      </c>
      <c r="H49" s="46">
        <f>F49-F50</f>
        <v>8.3892617449664419E-2</v>
      </c>
    </row>
    <row r="50" spans="2:8" x14ac:dyDescent="0.25">
      <c r="B50" s="41"/>
      <c r="C50" s="35"/>
      <c r="D50" s="7" t="s">
        <v>74</v>
      </c>
      <c r="E50" s="13">
        <v>210</v>
      </c>
      <c r="F50" s="4">
        <f>E50/E$52</f>
        <v>0.3523489932885906</v>
      </c>
      <c r="G50" s="44"/>
      <c r="H50" s="47"/>
    </row>
    <row r="51" spans="2:8" x14ac:dyDescent="0.25">
      <c r="B51" s="41"/>
      <c r="C51" s="35"/>
      <c r="D51" s="7" t="s">
        <v>75</v>
      </c>
      <c r="E51" s="31">
        <v>126</v>
      </c>
      <c r="F51" s="4">
        <f>E51/E$52</f>
        <v>0.21140939597315436</v>
      </c>
      <c r="G51" s="44"/>
      <c r="H51" s="47"/>
    </row>
    <row r="52" spans="2:8" x14ac:dyDescent="0.25">
      <c r="B52" s="41"/>
      <c r="C52" s="35"/>
      <c r="D52" s="17" t="s">
        <v>0</v>
      </c>
      <c r="E52" s="48">
        <f>SUM(E49:E51)</f>
        <v>596</v>
      </c>
      <c r="F52" s="49"/>
      <c r="G52" s="45"/>
      <c r="H52" s="37"/>
    </row>
    <row r="53" spans="2:8" x14ac:dyDescent="0.25">
      <c r="B53" s="41"/>
      <c r="C53" s="56" t="s">
        <v>14</v>
      </c>
      <c r="D53" s="7" t="s">
        <v>76</v>
      </c>
      <c r="E53" s="14">
        <v>246</v>
      </c>
      <c r="F53" s="4">
        <f>E53/E$56</f>
        <v>0.68144044321329644</v>
      </c>
      <c r="G53" s="43">
        <f>E53-E54</f>
        <v>133</v>
      </c>
      <c r="H53" s="46">
        <f>F53-F54</f>
        <v>0.36842105263157898</v>
      </c>
    </row>
    <row r="54" spans="2:8" x14ac:dyDescent="0.25">
      <c r="B54" s="41"/>
      <c r="C54" s="57"/>
      <c r="D54" s="7" t="s">
        <v>77</v>
      </c>
      <c r="E54" s="13">
        <v>113</v>
      </c>
      <c r="F54" s="4">
        <f>E54/E$56</f>
        <v>0.31301939058171746</v>
      </c>
      <c r="G54" s="44"/>
      <c r="H54" s="47"/>
    </row>
    <row r="55" spans="2:8" x14ac:dyDescent="0.25">
      <c r="B55" s="41"/>
      <c r="C55" s="57"/>
      <c r="D55" s="7" t="s">
        <v>78</v>
      </c>
      <c r="E55" s="31">
        <v>2</v>
      </c>
      <c r="F55" s="4">
        <f>E55/E$56</f>
        <v>5.5401662049861496E-3</v>
      </c>
      <c r="G55" s="44"/>
      <c r="H55" s="47"/>
    </row>
    <row r="56" spans="2:8" x14ac:dyDescent="0.25">
      <c r="B56" s="41"/>
      <c r="C56" s="34"/>
      <c r="D56" s="17" t="s">
        <v>0</v>
      </c>
      <c r="E56" s="48">
        <f>SUM(E53:E55)</f>
        <v>361</v>
      </c>
      <c r="F56" s="49"/>
      <c r="G56" s="45"/>
      <c r="H56" s="37"/>
    </row>
    <row r="57" spans="2:8" x14ac:dyDescent="0.25">
      <c r="B57" s="41"/>
      <c r="C57" s="34" t="s">
        <v>11</v>
      </c>
      <c r="D57" s="12" t="s">
        <v>79</v>
      </c>
      <c r="E57" s="16">
        <v>205</v>
      </c>
      <c r="F57" s="11"/>
      <c r="G57" s="76" t="s">
        <v>33</v>
      </c>
      <c r="H57" s="77"/>
    </row>
    <row r="58" spans="2:8" x14ac:dyDescent="0.25">
      <c r="B58" s="41"/>
      <c r="C58" s="35"/>
      <c r="D58" s="7" t="s">
        <v>80</v>
      </c>
      <c r="E58" s="14">
        <v>155</v>
      </c>
      <c r="F58" s="11"/>
      <c r="G58" s="72"/>
      <c r="H58" s="73"/>
    </row>
    <row r="59" spans="2:8" x14ac:dyDescent="0.25">
      <c r="B59" s="41"/>
      <c r="C59" s="35"/>
      <c r="D59" s="7" t="s">
        <v>81</v>
      </c>
      <c r="E59" s="13">
        <v>147</v>
      </c>
      <c r="F59" s="11"/>
      <c r="G59" s="72"/>
      <c r="H59" s="73"/>
    </row>
    <row r="60" spans="2:8" ht="13.5" thickBot="1" x14ac:dyDescent="0.3">
      <c r="B60" s="42"/>
      <c r="C60" s="59"/>
      <c r="D60" s="18" t="s">
        <v>0</v>
      </c>
      <c r="E60" s="62" t="s">
        <v>60</v>
      </c>
      <c r="F60" s="62"/>
      <c r="G60" s="78"/>
      <c r="H60" s="79"/>
    </row>
    <row r="61" spans="2:8" x14ac:dyDescent="0.25">
      <c r="B61" s="40" t="s">
        <v>5</v>
      </c>
      <c r="C61" s="34" t="s">
        <v>24</v>
      </c>
      <c r="D61" s="12" t="s">
        <v>82</v>
      </c>
      <c r="E61" s="16">
        <v>1076</v>
      </c>
      <c r="F61" s="11">
        <f>E61/E$73</f>
        <v>0.9130250318201103</v>
      </c>
      <c r="G61" s="70" t="s">
        <v>33</v>
      </c>
      <c r="H61" s="71"/>
    </row>
    <row r="62" spans="2:8" x14ac:dyDescent="0.25">
      <c r="B62" s="41"/>
      <c r="C62" s="35"/>
      <c r="D62" s="7" t="s">
        <v>83</v>
      </c>
      <c r="E62" s="14">
        <v>756</v>
      </c>
      <c r="F62" s="4">
        <f>E62/E$73</f>
        <v>0.64149342384386931</v>
      </c>
      <c r="G62" s="72"/>
      <c r="H62" s="73"/>
    </row>
    <row r="63" spans="2:8" x14ac:dyDescent="0.25">
      <c r="B63" s="41"/>
      <c r="C63" s="35"/>
      <c r="D63" s="7" t="s">
        <v>84</v>
      </c>
      <c r="E63" s="14">
        <v>649</v>
      </c>
      <c r="F63" s="4">
        <f>E63/E$73</f>
        <v>0.5507000424268137</v>
      </c>
      <c r="G63" s="72"/>
      <c r="H63" s="73"/>
    </row>
    <row r="64" spans="2:8" x14ac:dyDescent="0.25">
      <c r="B64" s="41"/>
      <c r="C64" s="35"/>
      <c r="D64" s="7" t="s">
        <v>85</v>
      </c>
      <c r="E64" s="14">
        <v>545</v>
      </c>
      <c r="F64" s="4">
        <f>E64/E$73</f>
        <v>0.46245226983453541</v>
      </c>
      <c r="G64" s="72"/>
      <c r="H64" s="73"/>
    </row>
    <row r="65" spans="2:8" x14ac:dyDescent="0.25">
      <c r="B65" s="41"/>
      <c r="C65" s="35"/>
      <c r="D65" s="7" t="s">
        <v>86</v>
      </c>
      <c r="E65" s="10">
        <v>359</v>
      </c>
      <c r="F65" s="4">
        <f>E65/E$73</f>
        <v>0.30462452269834533</v>
      </c>
      <c r="G65" s="72"/>
      <c r="H65" s="73"/>
    </row>
    <row r="66" spans="2:8" x14ac:dyDescent="0.25">
      <c r="B66" s="41"/>
      <c r="C66" s="35"/>
      <c r="D66" s="7" t="s">
        <v>87</v>
      </c>
      <c r="E66" s="10">
        <v>297</v>
      </c>
      <c r="F66" s="4">
        <f>E66/E$73</f>
        <v>0.25201527365294868</v>
      </c>
      <c r="G66" s="72"/>
      <c r="H66" s="73"/>
    </row>
    <row r="67" spans="2:8" x14ac:dyDescent="0.25">
      <c r="B67" s="41"/>
      <c r="C67" s="35"/>
      <c r="D67" s="7" t="s">
        <v>88</v>
      </c>
      <c r="E67" s="13">
        <v>275</v>
      </c>
      <c r="F67" s="4">
        <f>E67/E$73</f>
        <v>0.23334747560458211</v>
      </c>
      <c r="G67" s="72"/>
      <c r="H67" s="73"/>
    </row>
    <row r="68" spans="2:8" x14ac:dyDescent="0.25">
      <c r="B68" s="41"/>
      <c r="C68" s="35"/>
      <c r="D68" s="7" t="s">
        <v>89</v>
      </c>
      <c r="E68" s="13">
        <v>246</v>
      </c>
      <c r="F68" s="4">
        <f>E68/E$73</f>
        <v>0.20873992363173527</v>
      </c>
      <c r="G68" s="72"/>
      <c r="H68" s="73"/>
    </row>
    <row r="69" spans="2:8" x14ac:dyDescent="0.25">
      <c r="B69" s="41"/>
      <c r="C69" s="35"/>
      <c r="D69" s="7" t="s">
        <v>90</v>
      </c>
      <c r="E69" s="13">
        <v>151</v>
      </c>
      <c r="F69" s="4">
        <f>E69/E$73</f>
        <v>0.12812897751378871</v>
      </c>
      <c r="G69" s="72"/>
      <c r="H69" s="73"/>
    </row>
    <row r="70" spans="2:8" x14ac:dyDescent="0.25">
      <c r="B70" s="41"/>
      <c r="C70" s="35"/>
      <c r="D70" s="7" t="s">
        <v>91</v>
      </c>
      <c r="E70" s="13">
        <v>109</v>
      </c>
      <c r="F70" s="4">
        <f>E70/E$73</f>
        <v>9.2490453966907082E-2</v>
      </c>
      <c r="G70" s="72"/>
      <c r="H70" s="73"/>
    </row>
    <row r="71" spans="2:8" x14ac:dyDescent="0.25">
      <c r="B71" s="41"/>
      <c r="C71" s="35"/>
      <c r="D71" s="7" t="s">
        <v>92</v>
      </c>
      <c r="E71" s="13">
        <v>101</v>
      </c>
      <c r="F71" s="4">
        <f>E71/E$73</f>
        <v>8.5702163767501061E-2</v>
      </c>
      <c r="G71" s="72"/>
      <c r="H71" s="73"/>
    </row>
    <row r="72" spans="2:8" x14ac:dyDescent="0.25">
      <c r="B72" s="41"/>
      <c r="C72" s="35"/>
      <c r="D72" s="7" t="s">
        <v>54</v>
      </c>
      <c r="E72" s="13">
        <v>150</v>
      </c>
      <c r="F72" s="4">
        <f>E72/E$73</f>
        <v>0.12728044123886295</v>
      </c>
      <c r="G72" s="72"/>
      <c r="H72" s="73"/>
    </row>
    <row r="73" spans="2:8" x14ac:dyDescent="0.25">
      <c r="B73" s="41"/>
      <c r="C73" s="35"/>
      <c r="D73" s="17" t="s">
        <v>0</v>
      </c>
      <c r="E73" s="39">
        <f>SUM(E61:E72)/4</f>
        <v>1178.5</v>
      </c>
      <c r="F73" s="39"/>
      <c r="G73" s="74"/>
      <c r="H73" s="75"/>
    </row>
    <row r="74" spans="2:8" x14ac:dyDescent="0.25">
      <c r="B74" s="41"/>
      <c r="C74" s="35" t="s">
        <v>20</v>
      </c>
      <c r="D74" s="7" t="s">
        <v>103</v>
      </c>
      <c r="E74" s="14">
        <v>115</v>
      </c>
      <c r="F74" s="4">
        <f>E74/E$78</f>
        <v>0.48523206751054854</v>
      </c>
      <c r="G74" s="50">
        <f>E74-E75</f>
        <v>6</v>
      </c>
      <c r="H74" s="38">
        <f>F74-F75</f>
        <v>2.5316455696202556E-2</v>
      </c>
    </row>
    <row r="75" spans="2:8" x14ac:dyDescent="0.25">
      <c r="B75" s="41"/>
      <c r="C75" s="35"/>
      <c r="D75" s="7" t="s">
        <v>104</v>
      </c>
      <c r="E75" s="13">
        <v>109</v>
      </c>
      <c r="F75" s="4">
        <f>E75/E$78</f>
        <v>0.45991561181434598</v>
      </c>
      <c r="G75" s="50"/>
      <c r="H75" s="38"/>
    </row>
    <row r="76" spans="2:8" x14ac:dyDescent="0.25">
      <c r="B76" s="41"/>
      <c r="C76" s="35"/>
      <c r="D76" s="7" t="s">
        <v>105</v>
      </c>
      <c r="E76" s="27">
        <v>12</v>
      </c>
      <c r="F76" s="4">
        <f t="shared" ref="F76:F77" si="3">E76/E$78</f>
        <v>5.0632911392405063E-2</v>
      </c>
      <c r="G76" s="50"/>
      <c r="H76" s="38"/>
    </row>
    <row r="77" spans="2:8" x14ac:dyDescent="0.25">
      <c r="B77" s="41"/>
      <c r="C77" s="35"/>
      <c r="D77" s="7" t="s">
        <v>106</v>
      </c>
      <c r="E77" s="27">
        <v>1</v>
      </c>
      <c r="F77" s="4">
        <f t="shared" si="3"/>
        <v>4.2194092827004216E-3</v>
      </c>
      <c r="G77" s="50"/>
      <c r="H77" s="38"/>
    </row>
    <row r="78" spans="2:8" x14ac:dyDescent="0.25">
      <c r="B78" s="41"/>
      <c r="C78" s="35"/>
      <c r="D78" s="17" t="s">
        <v>0</v>
      </c>
      <c r="E78" s="39">
        <f>SUM(E74:E77)</f>
        <v>237</v>
      </c>
      <c r="F78" s="39"/>
      <c r="G78" s="36"/>
      <c r="H78" s="38"/>
    </row>
    <row r="79" spans="2:8" x14ac:dyDescent="0.25">
      <c r="B79" s="41"/>
      <c r="C79" s="35" t="s">
        <v>28</v>
      </c>
      <c r="D79" s="7" t="s">
        <v>95</v>
      </c>
      <c r="E79" s="14">
        <v>114</v>
      </c>
      <c r="F79" s="4">
        <f>E79/E$84</f>
        <v>0.40569395017793597</v>
      </c>
      <c r="G79" s="50">
        <f>E79-E80</f>
        <v>56</v>
      </c>
      <c r="H79" s="38">
        <f>F79-F80</f>
        <v>0.19928825622775803</v>
      </c>
    </row>
    <row r="80" spans="2:8" x14ac:dyDescent="0.25">
      <c r="B80" s="41"/>
      <c r="C80" s="35"/>
      <c r="D80" s="7" t="s">
        <v>96</v>
      </c>
      <c r="E80" s="10">
        <v>58</v>
      </c>
      <c r="F80" s="4">
        <f>E80/E$84</f>
        <v>0.20640569395017794</v>
      </c>
      <c r="G80" s="50"/>
      <c r="H80" s="38"/>
    </row>
    <row r="81" spans="2:11" x14ac:dyDescent="0.25">
      <c r="B81" s="41"/>
      <c r="C81" s="35"/>
      <c r="D81" s="7" t="s">
        <v>97</v>
      </c>
      <c r="E81" s="13">
        <v>57</v>
      </c>
      <c r="F81" s="4">
        <f>E81/E$84</f>
        <v>0.20284697508896798</v>
      </c>
      <c r="G81" s="50"/>
      <c r="H81" s="38"/>
    </row>
    <row r="82" spans="2:11" x14ac:dyDescent="0.25">
      <c r="B82" s="41"/>
      <c r="C82" s="35"/>
      <c r="D82" s="7" t="s">
        <v>98</v>
      </c>
      <c r="E82" s="13">
        <v>47</v>
      </c>
      <c r="F82" s="4">
        <f>E82/E$84</f>
        <v>0.16725978647686832</v>
      </c>
      <c r="G82" s="50"/>
      <c r="H82" s="38"/>
    </row>
    <row r="83" spans="2:11" x14ac:dyDescent="0.25">
      <c r="B83" s="41"/>
      <c r="C83" s="35"/>
      <c r="D83" s="7" t="s">
        <v>99</v>
      </c>
      <c r="E83" s="13">
        <v>5</v>
      </c>
      <c r="F83" s="4">
        <f>E83/E$84</f>
        <v>1.7793594306049824E-2</v>
      </c>
      <c r="G83" s="50"/>
      <c r="H83" s="38"/>
    </row>
    <row r="84" spans="2:11" x14ac:dyDescent="0.25">
      <c r="B84" s="41"/>
      <c r="C84" s="35"/>
      <c r="D84" s="17" t="s">
        <v>0</v>
      </c>
      <c r="E84" s="39">
        <f>SUM(E79:E83)</f>
        <v>281</v>
      </c>
      <c r="F84" s="39"/>
      <c r="G84" s="36"/>
      <c r="H84" s="38"/>
    </row>
    <row r="85" spans="2:11" x14ac:dyDescent="0.25">
      <c r="B85" s="41"/>
      <c r="C85" s="35" t="s">
        <v>25</v>
      </c>
      <c r="D85" s="7" t="s">
        <v>100</v>
      </c>
      <c r="E85" s="14">
        <v>125</v>
      </c>
      <c r="F85" s="4">
        <f>E85/E$88</f>
        <v>0.34246575342465752</v>
      </c>
      <c r="G85" s="50">
        <f>E85-E86</f>
        <v>5</v>
      </c>
      <c r="H85" s="38">
        <f>F85-F86</f>
        <v>1.3698630136986301E-2</v>
      </c>
    </row>
    <row r="86" spans="2:11" x14ac:dyDescent="0.25">
      <c r="B86" s="41"/>
      <c r="C86" s="35"/>
      <c r="D86" s="7" t="s">
        <v>101</v>
      </c>
      <c r="E86" s="10">
        <v>120</v>
      </c>
      <c r="F86" s="4">
        <f>E86/E$88</f>
        <v>0.32876712328767121</v>
      </c>
      <c r="G86" s="50"/>
      <c r="H86" s="38"/>
    </row>
    <row r="87" spans="2:11" x14ac:dyDescent="0.25">
      <c r="B87" s="41"/>
      <c r="C87" s="35"/>
      <c r="D87" s="7" t="s">
        <v>102</v>
      </c>
      <c r="E87" s="10">
        <v>120</v>
      </c>
      <c r="F87" s="4">
        <f>E87/E$88</f>
        <v>0.32876712328767121</v>
      </c>
      <c r="G87" s="36"/>
      <c r="H87" s="38"/>
    </row>
    <row r="88" spans="2:11" x14ac:dyDescent="0.25">
      <c r="B88" s="41"/>
      <c r="C88" s="35"/>
      <c r="D88" s="17" t="s">
        <v>0</v>
      </c>
      <c r="E88" s="39">
        <f>SUM(E85:E87)</f>
        <v>365</v>
      </c>
      <c r="F88" s="39"/>
      <c r="G88" s="36"/>
      <c r="H88" s="38"/>
    </row>
    <row r="89" spans="2:11" x14ac:dyDescent="0.25">
      <c r="B89" s="41"/>
      <c r="C89" s="35" t="s">
        <v>19</v>
      </c>
      <c r="D89" s="7" t="s">
        <v>93</v>
      </c>
      <c r="E89" s="14">
        <v>118</v>
      </c>
      <c r="F89" s="4">
        <f>E89/E$91</f>
        <v>0.56730769230769229</v>
      </c>
      <c r="G89" s="50">
        <f>E89-E90</f>
        <v>28</v>
      </c>
      <c r="H89" s="38">
        <f>F89-F90</f>
        <v>0.13461538461538458</v>
      </c>
    </row>
    <row r="90" spans="2:11" x14ac:dyDescent="0.25">
      <c r="B90" s="41"/>
      <c r="C90" s="35"/>
      <c r="D90" s="7" t="s">
        <v>94</v>
      </c>
      <c r="E90" s="10">
        <v>90</v>
      </c>
      <c r="F90" s="4">
        <f>E90/E$91</f>
        <v>0.43269230769230771</v>
      </c>
      <c r="G90" s="50"/>
      <c r="H90" s="38"/>
      <c r="K90" s="1" t="s">
        <v>32</v>
      </c>
    </row>
    <row r="91" spans="2:11" ht="13.5" thickBot="1" x14ac:dyDescent="0.3">
      <c r="B91" s="42"/>
      <c r="C91" s="59"/>
      <c r="D91" s="22" t="s">
        <v>0</v>
      </c>
      <c r="E91" s="51">
        <f>SUM(E89:E90)</f>
        <v>208</v>
      </c>
      <c r="F91" s="51"/>
      <c r="G91" s="65"/>
      <c r="H91" s="46"/>
    </row>
    <row r="92" spans="2:11" x14ac:dyDescent="0.25">
      <c r="B92" s="66" t="s">
        <v>17</v>
      </c>
      <c r="C92" s="63" t="s">
        <v>6</v>
      </c>
      <c r="D92" s="23" t="s">
        <v>107</v>
      </c>
      <c r="E92" s="19">
        <v>134</v>
      </c>
      <c r="F92" s="3">
        <f>E92/E$95</f>
        <v>0.50566037735849056</v>
      </c>
      <c r="G92" s="54">
        <f>E92-E93</f>
        <v>68</v>
      </c>
      <c r="H92" s="55">
        <f>F92-F93</f>
        <v>0.25660377358490566</v>
      </c>
    </row>
    <row r="93" spans="2:11" x14ac:dyDescent="0.25">
      <c r="B93" s="67"/>
      <c r="C93" s="64"/>
      <c r="D93" s="24" t="s">
        <v>108</v>
      </c>
      <c r="E93" s="10">
        <v>66</v>
      </c>
      <c r="F93" s="4">
        <f>E93/E$95</f>
        <v>0.24905660377358491</v>
      </c>
      <c r="G93" s="50"/>
      <c r="H93" s="38"/>
    </row>
    <row r="94" spans="2:11" x14ac:dyDescent="0.25">
      <c r="B94" s="67"/>
      <c r="C94" s="64"/>
      <c r="D94" s="24" t="s">
        <v>109</v>
      </c>
      <c r="E94" s="10">
        <v>65</v>
      </c>
      <c r="F94" s="4">
        <f>E94/E$95</f>
        <v>0.24528301886792453</v>
      </c>
      <c r="G94" s="50"/>
      <c r="H94" s="38"/>
    </row>
    <row r="95" spans="2:11" x14ac:dyDescent="0.25">
      <c r="B95" s="67"/>
      <c r="C95" s="64"/>
      <c r="D95" s="25" t="s">
        <v>0</v>
      </c>
      <c r="E95" s="39">
        <f>SUM(E92:E94)</f>
        <v>265</v>
      </c>
      <c r="F95" s="39"/>
      <c r="G95" s="36"/>
      <c r="H95" s="38"/>
    </row>
    <row r="96" spans="2:11" x14ac:dyDescent="0.25">
      <c r="B96" s="67"/>
      <c r="C96" s="64" t="s">
        <v>8</v>
      </c>
      <c r="D96" s="24" t="s">
        <v>113</v>
      </c>
      <c r="E96" s="14">
        <v>115</v>
      </c>
      <c r="F96" s="4">
        <f>E96/E$101</f>
        <v>0.31855955678670361</v>
      </c>
      <c r="G96" s="50">
        <f>E96-E97</f>
        <v>23</v>
      </c>
      <c r="H96" s="38">
        <f>F96-F97</f>
        <v>6.3711911357340723E-2</v>
      </c>
    </row>
    <row r="97" spans="2:8" x14ac:dyDescent="0.25">
      <c r="B97" s="67"/>
      <c r="C97" s="64"/>
      <c r="D97" s="24" t="s">
        <v>114</v>
      </c>
      <c r="E97" s="10">
        <v>92</v>
      </c>
      <c r="F97" s="4">
        <f>E97/E$101</f>
        <v>0.25484764542936289</v>
      </c>
      <c r="G97" s="36"/>
      <c r="H97" s="38"/>
    </row>
    <row r="98" spans="2:8" x14ac:dyDescent="0.25">
      <c r="B98" s="67"/>
      <c r="C98" s="64"/>
      <c r="D98" s="24" t="s">
        <v>115</v>
      </c>
      <c r="E98" s="27">
        <v>59</v>
      </c>
      <c r="F98" s="4">
        <f t="shared" ref="F98:F99" si="4">E98/E$101</f>
        <v>0.16343490304709141</v>
      </c>
      <c r="G98" s="36"/>
      <c r="H98" s="38"/>
    </row>
    <row r="99" spans="2:8" x14ac:dyDescent="0.25">
      <c r="B99" s="67"/>
      <c r="C99" s="64"/>
      <c r="D99" s="24" t="s">
        <v>116</v>
      </c>
      <c r="E99" s="27">
        <v>57</v>
      </c>
      <c r="F99" s="4">
        <f t="shared" si="4"/>
        <v>0.15789473684210525</v>
      </c>
      <c r="G99" s="36"/>
      <c r="H99" s="38"/>
    </row>
    <row r="100" spans="2:8" x14ac:dyDescent="0.25">
      <c r="B100" s="67"/>
      <c r="C100" s="64"/>
      <c r="D100" s="24" t="s">
        <v>117</v>
      </c>
      <c r="E100" s="13">
        <v>38</v>
      </c>
      <c r="F100" s="4">
        <f>E100/E$101</f>
        <v>0.10526315789473684</v>
      </c>
      <c r="G100" s="36"/>
      <c r="H100" s="38"/>
    </row>
    <row r="101" spans="2:8" x14ac:dyDescent="0.25">
      <c r="B101" s="67"/>
      <c r="C101" s="64"/>
      <c r="D101" s="25" t="s">
        <v>0</v>
      </c>
      <c r="E101" s="39">
        <f>SUM(E96:E100)</f>
        <v>361</v>
      </c>
      <c r="F101" s="39"/>
      <c r="G101" s="36"/>
      <c r="H101" s="38"/>
    </row>
    <row r="102" spans="2:8" x14ac:dyDescent="0.25">
      <c r="B102" s="67"/>
      <c r="C102" s="64" t="s">
        <v>7</v>
      </c>
      <c r="D102" s="24" t="s">
        <v>110</v>
      </c>
      <c r="E102" s="14">
        <v>125</v>
      </c>
      <c r="F102" s="4">
        <f>E102/E$105</f>
        <v>0.49800796812749004</v>
      </c>
      <c r="G102" s="50">
        <f>E102-E103</f>
        <v>7</v>
      </c>
      <c r="H102" s="38">
        <f>F102-F103</f>
        <v>2.7888446215139417E-2</v>
      </c>
    </row>
    <row r="103" spans="2:8" x14ac:dyDescent="0.25">
      <c r="B103" s="67"/>
      <c r="C103" s="64"/>
      <c r="D103" s="24" t="s">
        <v>111</v>
      </c>
      <c r="E103" s="10">
        <v>118</v>
      </c>
      <c r="F103" s="4">
        <f>E103/E$105</f>
        <v>0.47011952191235062</v>
      </c>
      <c r="G103" s="36"/>
      <c r="H103" s="38"/>
    </row>
    <row r="104" spans="2:8" x14ac:dyDescent="0.25">
      <c r="B104" s="67"/>
      <c r="C104" s="84"/>
      <c r="D104" s="85" t="s">
        <v>112</v>
      </c>
      <c r="E104" s="28">
        <v>8</v>
      </c>
      <c r="F104" s="4">
        <f>E104/E$105</f>
        <v>3.1872509960159362E-2</v>
      </c>
      <c r="G104" s="65"/>
      <c r="H104" s="46"/>
    </row>
    <row r="105" spans="2:8" ht="13.5" thickBot="1" x14ac:dyDescent="0.3">
      <c r="B105" s="68"/>
      <c r="C105" s="69"/>
      <c r="D105" s="26" t="s">
        <v>0</v>
      </c>
      <c r="E105" s="62">
        <f>SUM(E102:E104)</f>
        <v>251</v>
      </c>
      <c r="F105" s="62"/>
      <c r="G105" s="60"/>
      <c r="H105" s="61"/>
    </row>
  </sheetData>
  <sortState xmlns:xlrd2="http://schemas.microsoft.com/office/spreadsheetml/2017/richdata2" ref="D82:E83">
    <sortCondition descending="1" ref="E82:E83"/>
  </sortState>
  <mergeCells count="81">
    <mergeCell ref="G3:H11"/>
    <mergeCell ref="G35:H39"/>
    <mergeCell ref="G42:H48"/>
    <mergeCell ref="G57:H60"/>
    <mergeCell ref="G61:H73"/>
    <mergeCell ref="E34:H34"/>
    <mergeCell ref="B92:B105"/>
    <mergeCell ref="C96:C101"/>
    <mergeCell ref="G96:G101"/>
    <mergeCell ref="H96:H101"/>
    <mergeCell ref="E101:F101"/>
    <mergeCell ref="C102:C105"/>
    <mergeCell ref="G102:G105"/>
    <mergeCell ref="H102:H105"/>
    <mergeCell ref="E105:F105"/>
    <mergeCell ref="C92:C95"/>
    <mergeCell ref="G92:G95"/>
    <mergeCell ref="H92:H95"/>
    <mergeCell ref="E95:F95"/>
    <mergeCell ref="E84:F84"/>
    <mergeCell ref="C85:C88"/>
    <mergeCell ref="G85:G88"/>
    <mergeCell ref="H85:H88"/>
    <mergeCell ref="E88:F88"/>
    <mergeCell ref="C89:C91"/>
    <mergeCell ref="G89:G91"/>
    <mergeCell ref="C42:C48"/>
    <mergeCell ref="E48:F48"/>
    <mergeCell ref="C40:C41"/>
    <mergeCell ref="G40:G41"/>
    <mergeCell ref="H40:H41"/>
    <mergeCell ref="B3:B34"/>
    <mergeCell ref="C3:C11"/>
    <mergeCell ref="E11:F11"/>
    <mergeCell ref="C12:C17"/>
    <mergeCell ref="G12:G17"/>
    <mergeCell ref="H12:H17"/>
    <mergeCell ref="E17:F17"/>
    <mergeCell ref="C18:C21"/>
    <mergeCell ref="G18:G21"/>
    <mergeCell ref="H18:H21"/>
    <mergeCell ref="E21:F21"/>
    <mergeCell ref="C22:C24"/>
    <mergeCell ref="G22:G24"/>
    <mergeCell ref="H22:H24"/>
    <mergeCell ref="B61:B91"/>
    <mergeCell ref="C61:C73"/>
    <mergeCell ref="E73:F73"/>
    <mergeCell ref="C74:C78"/>
    <mergeCell ref="G74:G78"/>
    <mergeCell ref="H74:H78"/>
    <mergeCell ref="H89:H91"/>
    <mergeCell ref="E91:F91"/>
    <mergeCell ref="C79:C84"/>
    <mergeCell ref="G79:G84"/>
    <mergeCell ref="H79:H84"/>
    <mergeCell ref="E78:F78"/>
    <mergeCell ref="B35:B60"/>
    <mergeCell ref="C49:C52"/>
    <mergeCell ref="G49:G52"/>
    <mergeCell ref="H49:H52"/>
    <mergeCell ref="E41:F41"/>
    <mergeCell ref="E52:F52"/>
    <mergeCell ref="C53:C56"/>
    <mergeCell ref="G53:G56"/>
    <mergeCell ref="H53:H56"/>
    <mergeCell ref="E56:F56"/>
    <mergeCell ref="C57:C60"/>
    <mergeCell ref="E60:F60"/>
    <mergeCell ref="G2:H2"/>
    <mergeCell ref="C35:C39"/>
    <mergeCell ref="E39:F39"/>
    <mergeCell ref="E24:F24"/>
    <mergeCell ref="C25:C28"/>
    <mergeCell ref="G25:G28"/>
    <mergeCell ref="H25:H28"/>
    <mergeCell ref="E28:F28"/>
    <mergeCell ref="C29:C33"/>
    <mergeCell ref="G29:G33"/>
    <mergeCell ref="H29:H33"/>
    <mergeCell ref="E33:F33"/>
  </mergeCells>
  <conditionalFormatting sqref="A2:G2 D73:E73 D11:E11 C22:C23 D48:E48 D60:E60 A1:XFD1 A106:XFD1048576 B61:F61 D91:E91 D84:E84 C85:H86 D88:E88 B3:F3 D28:E28 D33:E33 C12:H12 D17:E17 C42:F42 C49:D51 C96:C100 C57:F57 D22:H22 D24:E24 C102:C104 A92:C92 D92:H94 D95:E95 C93:F94 D96:H96 D101:E101 D102:H102 D105:E105 D62:F72 C89:H90 C79:H83 D86:F87 D43:F47 C25:H27 D23:F23 C34:E34 C18:H20 D21:E21 E49:H49 D52:E52 C53:D55 E53:H53 D56:E56 E54:F55 E50:F51 D39:E39 A35:F35 D36:F38 D58:F59 C40:H40 D41:E41 D4:F10 D13:F16 A3:A34 C29:H32 D78:E78 A36:A91 C74:H77 A93:A105 I2:XFD105 D103:F104 D97:F100">
    <cfRule type="cellIs" dxfId="8" priority="10" operator="equal">
      <formula>0</formula>
    </cfRule>
  </conditionalFormatting>
  <conditionalFormatting sqref="C22:C23 A1:XFD2 A106:XFD1048576 B61:F61 C73:E73 D91:E91 D84:E84 C85:H86 D88:E88 B3:F3 C11:E11 D28:E28 D33:E33 C12:H12 D17:E17 C48:E48 C49:D51 C96:C100 C60:E60 D22:H22 D24:E24 C102:C104 A92:C92 D92:H94 D95:E95 C93:F94 D96:H96 D101:E101 D102:H102 D105:E105 C62:F72 C89:H90 C79:H83 D86:F87 C42:F47 C25:H27 D23:F23 C34:E34 C18:H20 D21:E21 E49:H49 D52:E52 C53:D55 E53:H53 D56:E56 E54:F55 E50:F51 A35:F35 C39:E39 C36:F38 C57:F59 C40:H40 D41:E41 C4:F10 D13:F16 A3:A34 C29:H32 D78:E78 A36:A91 C74:H77 A93:A105 I3:XFD105 D103:F104 D97:F100">
    <cfRule type="cellIs" dxfId="7" priority="8" operator="equal">
      <formula>"I"</formula>
    </cfRule>
    <cfRule type="cellIs" dxfId="6" priority="9" operator="equal">
      <formula>"N"</formula>
    </cfRule>
  </conditionalFormatting>
  <conditionalFormatting sqref="G3">
    <cfRule type="cellIs" dxfId="5" priority="6" operator="equal">
      <formula>0</formula>
    </cfRule>
  </conditionalFormatting>
  <conditionalFormatting sqref="G3">
    <cfRule type="cellIs" dxfId="4" priority="4" operator="equal">
      <formula>"I"</formula>
    </cfRule>
    <cfRule type="cellIs" dxfId="3" priority="5" operator="equal">
      <formula>"N"</formula>
    </cfRule>
  </conditionalFormatting>
  <conditionalFormatting sqref="G57">
    <cfRule type="cellIs" dxfId="2" priority="3" operator="equal">
      <formula>0</formula>
    </cfRule>
  </conditionalFormatting>
  <conditionalFormatting sqref="G57">
    <cfRule type="cellIs" dxfId="1" priority="1" operator="equal">
      <formula>"I"</formula>
    </cfRule>
    <cfRule type="cellIs" dxfId="0" priority="2" operator="equal">
      <formula>"N"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Caprice</dc:creator>
  <cp:lastModifiedBy>Caprice</cp:lastModifiedBy>
  <cp:lastPrinted>2022-05-31T13:17:32Z</cp:lastPrinted>
  <dcterms:created xsi:type="dcterms:W3CDTF">2022-02-22T20:46:44Z</dcterms:created>
  <dcterms:modified xsi:type="dcterms:W3CDTF">2022-07-31T05:33:13Z</dcterms:modified>
</cp:coreProperties>
</file>