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lections\caed\hi\"/>
    </mc:Choice>
  </mc:AlternateContent>
  <xr:revisionPtr revIDLastSave="0" documentId="13_ncr:1_{6BBD5430-AC1F-493C-B553-9463B6233965}" xr6:coauthVersionLast="47" xr6:coauthVersionMax="47" xr10:uidLastSave="{00000000-0000-0000-0000-000000000000}"/>
  <bookViews>
    <workbookView xWindow="-120" yWindow="-120" windowWidth="29040" windowHeight="16440" xr2:uid="{BDC14994-19D2-47E3-9A20-F9E110A38188}"/>
  </bookViews>
  <sheets>
    <sheet name="a" sheetId="1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8" i="11" l="1"/>
  <c r="F56" i="11" s="1"/>
  <c r="E95" i="11"/>
  <c r="E46" i="11"/>
  <c r="F45" i="11" s="1"/>
  <c r="G44" i="11"/>
  <c r="E63" i="11"/>
  <c r="F61" i="11" s="1"/>
  <c r="G59" i="11"/>
  <c r="E15" i="11"/>
  <c r="F12" i="11" s="1"/>
  <c r="E36" i="11"/>
  <c r="F35" i="11" s="1"/>
  <c r="G33" i="11"/>
  <c r="E24" i="11"/>
  <c r="F23" i="11" s="1"/>
  <c r="E124" i="11"/>
  <c r="F123" i="11" s="1"/>
  <c r="G97" i="11"/>
  <c r="G121" i="11"/>
  <c r="E120" i="11"/>
  <c r="G117" i="11"/>
  <c r="F57" i="11" l="1"/>
  <c r="F13" i="11"/>
  <c r="F22" i="11"/>
  <c r="F59" i="11"/>
  <c r="F44" i="11"/>
  <c r="H44" i="11" s="1"/>
  <c r="F117" i="11"/>
  <c r="F118" i="11"/>
  <c r="F60" i="11"/>
  <c r="F119" i="11"/>
  <c r="F62" i="11"/>
  <c r="F121" i="11"/>
  <c r="F122" i="11"/>
  <c r="F33" i="11"/>
  <c r="F34" i="11"/>
  <c r="F20" i="11"/>
  <c r="F21" i="11"/>
  <c r="F11" i="11"/>
  <c r="F14" i="11"/>
  <c r="E72" i="11"/>
  <c r="E32" i="11"/>
  <c r="G30" i="11"/>
  <c r="E29" i="11"/>
  <c r="G25" i="11"/>
  <c r="E19" i="11"/>
  <c r="G16" i="11"/>
  <c r="G11" i="11"/>
  <c r="E10" i="11"/>
  <c r="E112" i="11"/>
  <c r="G106" i="11"/>
  <c r="E105" i="11"/>
  <c r="G101" i="11"/>
  <c r="F6" i="11" l="1"/>
  <c r="F9" i="11"/>
  <c r="F7" i="11"/>
  <c r="F8" i="11"/>
  <c r="F108" i="11"/>
  <c r="F109" i="11"/>
  <c r="F110" i="11"/>
  <c r="H121" i="11"/>
  <c r="H33" i="11"/>
  <c r="F111" i="11"/>
  <c r="F107" i="11"/>
  <c r="F106" i="11"/>
  <c r="F102" i="11"/>
  <c r="F104" i="11"/>
  <c r="F101" i="11"/>
  <c r="F103" i="11"/>
  <c r="F70" i="11"/>
  <c r="F68" i="11"/>
  <c r="F67" i="11"/>
  <c r="F66" i="11"/>
  <c r="F69" i="11"/>
  <c r="F71" i="11"/>
  <c r="F55" i="11"/>
  <c r="F54" i="11"/>
  <c r="F53" i="11"/>
  <c r="F52" i="11"/>
  <c r="F47" i="11"/>
  <c r="F51" i="11"/>
  <c r="F50" i="11"/>
  <c r="F49" i="11"/>
  <c r="F48" i="11"/>
  <c r="F31" i="11"/>
  <c r="F30" i="11"/>
  <c r="F27" i="11"/>
  <c r="F28" i="11"/>
  <c r="F25" i="11"/>
  <c r="F26" i="11"/>
  <c r="F16" i="11"/>
  <c r="F17" i="11"/>
  <c r="F18" i="11"/>
  <c r="F4" i="11"/>
  <c r="F5" i="11"/>
  <c r="F3" i="11"/>
  <c r="H59" i="11"/>
  <c r="H117" i="11"/>
  <c r="H25" i="11" l="1"/>
  <c r="H30" i="11"/>
  <c r="H11" i="11"/>
  <c r="H16" i="11"/>
  <c r="H101" i="11"/>
  <c r="H106" i="11"/>
  <c r="E116" i="11" l="1"/>
  <c r="G113" i="11"/>
  <c r="E100" i="11"/>
  <c r="E96" i="11"/>
  <c r="F91" i="11" l="1"/>
  <c r="F95" i="11"/>
  <c r="F92" i="11"/>
  <c r="F93" i="11"/>
  <c r="F94" i="11"/>
  <c r="F88" i="11"/>
  <c r="F76" i="11"/>
  <c r="F87" i="11"/>
  <c r="F75" i="11"/>
  <c r="F77" i="11"/>
  <c r="F86" i="11"/>
  <c r="F74" i="11"/>
  <c r="F89" i="11"/>
  <c r="F85" i="11"/>
  <c r="F73" i="11"/>
  <c r="F84" i="11"/>
  <c r="F83" i="11"/>
  <c r="F79" i="11"/>
  <c r="F82" i="11"/>
  <c r="F81" i="11"/>
  <c r="F80" i="11"/>
  <c r="F90" i="11"/>
  <c r="F78" i="11"/>
  <c r="F99" i="11"/>
  <c r="F98" i="11"/>
  <c r="F97" i="11"/>
  <c r="F114" i="11"/>
  <c r="F113" i="11"/>
  <c r="F115" i="11"/>
  <c r="H113" i="11" l="1"/>
  <c r="H97" i="11"/>
</calcChain>
</file>

<file path=xl/sharedStrings.xml><?xml version="1.0" encoding="utf-8"?>
<sst xmlns="http://schemas.openxmlformats.org/spreadsheetml/2006/main" count="164" uniqueCount="139">
  <si>
    <t>Total</t>
  </si>
  <si>
    <t>Margin</t>
  </si>
  <si>
    <t>Votes</t>
  </si>
  <si>
    <t>Hawaii</t>
  </si>
  <si>
    <t>%</t>
  </si>
  <si>
    <t>Oahu</t>
  </si>
  <si>
    <t>Hanalei</t>
  </si>
  <si>
    <t>Waimea</t>
  </si>
  <si>
    <t>Lihue</t>
  </si>
  <si>
    <t>Lahaina</t>
  </si>
  <si>
    <t>Makawao</t>
  </si>
  <si>
    <t>Molokai</t>
  </si>
  <si>
    <t>Kohala</t>
  </si>
  <si>
    <t>Kau</t>
  </si>
  <si>
    <t>Hana</t>
  </si>
  <si>
    <t>Hamakua</t>
  </si>
  <si>
    <t>Maui</t>
  </si>
  <si>
    <t>Kauai</t>
  </si>
  <si>
    <t>Island</t>
  </si>
  <si>
    <t>Waialua</t>
  </si>
  <si>
    <t>Ewa</t>
  </si>
  <si>
    <t>District</t>
  </si>
  <si>
    <t>Hilo</t>
  </si>
  <si>
    <t>Wailuku</t>
  </si>
  <si>
    <t>Honolulu</t>
  </si>
  <si>
    <t>Koolaupoko</t>
  </si>
  <si>
    <t>South Kona</t>
  </si>
  <si>
    <t>North Kona</t>
  </si>
  <si>
    <t>Koolauloa</t>
  </si>
  <si>
    <t>Puna</t>
  </si>
  <si>
    <t>Kaanapali</t>
  </si>
  <si>
    <t>Candidate</t>
  </si>
  <si>
    <t>\</t>
  </si>
  <si>
    <t>Uncalculable</t>
  </si>
  <si>
    <t>L. Kaina</t>
  </si>
  <si>
    <t>S. K. Mahoe</t>
  </si>
  <si>
    <t>C. Akono Akau</t>
  </si>
  <si>
    <t>H. Waterhouse</t>
  </si>
  <si>
    <t>A. P. Kalaukoa</t>
  </si>
  <si>
    <t>S. M. Kamakau</t>
  </si>
  <si>
    <t>E. K. Lilikalani</t>
  </si>
  <si>
    <t>D. Malo</t>
  </si>
  <si>
    <t>D. Kahanu</t>
  </si>
  <si>
    <t>J. Keau</t>
  </si>
  <si>
    <t>J. Hakina</t>
  </si>
  <si>
    <t>C. H. Judd</t>
  </si>
  <si>
    <t>S. Mahelona</t>
  </si>
  <si>
    <t>E. Mikalemi</t>
  </si>
  <si>
    <t>A. Kalauli</t>
  </si>
  <si>
    <t>J. U. Kawainui</t>
  </si>
  <si>
    <t>H. Sheldon</t>
  </si>
  <si>
    <t>M. Kipi</t>
  </si>
  <si>
    <t>J. Baker</t>
  </si>
  <si>
    <t>W. P. Wood</t>
  </si>
  <si>
    <t>Keiki</t>
  </si>
  <si>
    <t>scattering</t>
  </si>
  <si>
    <t>Pahukala</t>
  </si>
  <si>
    <t>S. B. Dole</t>
  </si>
  <si>
    <t>Kaohiki</t>
  </si>
  <si>
    <t>Peka</t>
  </si>
  <si>
    <t>S. W. Mahelona</t>
  </si>
  <si>
    <t>John Koii</t>
  </si>
  <si>
    <t>Welewele</t>
  </si>
  <si>
    <t>S. M. Naukana</t>
  </si>
  <si>
    <t>J. M. Kaiaikawaha</t>
  </si>
  <si>
    <t>J. N. Paikuli</t>
  </si>
  <si>
    <t>J. L. Naili</t>
  </si>
  <si>
    <t>Kupau</t>
  </si>
  <si>
    <t>C. Brown</t>
  </si>
  <si>
    <t>W. C. Lane</t>
  </si>
  <si>
    <t>G. Barenaba</t>
  </si>
  <si>
    <t>J. B. Kelukanakaole</t>
  </si>
  <si>
    <t>F. R. Bicaerton</t>
  </si>
  <si>
    <t>Paulino</t>
  </si>
  <si>
    <t>J. P. Kauai</t>
  </si>
  <si>
    <t>M. Rose</t>
  </si>
  <si>
    <t>D. Kamai</t>
  </si>
  <si>
    <t>P. Haupu</t>
  </si>
  <si>
    <t>J. K. Akina</t>
  </si>
  <si>
    <t>D. B. Mahoe</t>
  </si>
  <si>
    <t>Joseph Nawahi</t>
  </si>
  <si>
    <t>J. W. Kumahoa</t>
  </si>
  <si>
    <t>J. Kahuila</t>
  </si>
  <si>
    <t>J. H. S. Morton</t>
  </si>
  <si>
    <t>W. K. Moi</t>
  </si>
  <si>
    <t>K. Kamauoha</t>
  </si>
  <si>
    <t>S. W. Kaai</t>
  </si>
  <si>
    <t>D. H. Nahinu</t>
  </si>
  <si>
    <t>Tied</t>
  </si>
  <si>
    <t>H. Manaka?</t>
  </si>
  <si>
    <t>G. W. Pilipo</t>
  </si>
  <si>
    <t>J. W. Makanoanoa</t>
  </si>
  <si>
    <t>J. G. Hoapili</t>
  </si>
  <si>
    <t>H. N. Kahulu</t>
  </si>
  <si>
    <t>S. Aiwohi</t>
  </si>
  <si>
    <t>J. W. Kekipi</t>
  </si>
  <si>
    <t>W. H. Richard</t>
  </si>
  <si>
    <t>J. K. Kaanamano</t>
  </si>
  <si>
    <t>F. Spencer</t>
  </si>
  <si>
    <t>G. W. D. Halemanu</t>
  </si>
  <si>
    <t>E. Halekunihi</t>
  </si>
  <si>
    <t>D. Kahaulelio</t>
  </si>
  <si>
    <t>W. H. Halstead</t>
  </si>
  <si>
    <t>W. T. Cooper</t>
  </si>
  <si>
    <t>R. K. Puowina</t>
  </si>
  <si>
    <t>J. Kamakele</t>
  </si>
  <si>
    <t>T. N. Birch</t>
  </si>
  <si>
    <t>L. W. Papalimu</t>
  </si>
  <si>
    <t>R. W. Kapohaku</t>
  </si>
  <si>
    <t>S. P. Halama</t>
  </si>
  <si>
    <t>L. Aholo</t>
  </si>
  <si>
    <t>E. Preston</t>
  </si>
  <si>
    <t>S. Kamohakau</t>
  </si>
  <si>
    <t>B. W. Kawainui</t>
  </si>
  <si>
    <t>Unknown</t>
  </si>
  <si>
    <t>Source illegible, 2 candidates</t>
  </si>
  <si>
    <t>C. K. Kapale</t>
  </si>
  <si>
    <t>N. Kepoikai</t>
  </si>
  <si>
    <t>J. W. Kalawakua</t>
  </si>
  <si>
    <t>J. Kanui</t>
  </si>
  <si>
    <t>D. P. Eldrige</t>
  </si>
  <si>
    <t>J. Kealoalii</t>
  </si>
  <si>
    <t>B. P. Nauhiva</t>
  </si>
  <si>
    <t>J. A. Nahaku</t>
  </si>
  <si>
    <t>D. M. Kalama</t>
  </si>
  <si>
    <t>Nakaleka</t>
  </si>
  <si>
    <t>Kaino</t>
  </si>
  <si>
    <t>Kupihea</t>
  </si>
  <si>
    <t>M. Kane</t>
  </si>
  <si>
    <t>E. Kekoa</t>
  </si>
  <si>
    <t>J. Kaluapihaole</t>
  </si>
  <si>
    <t>No election held.</t>
  </si>
  <si>
    <t>H. J. Wana</t>
  </si>
  <si>
    <t>G. B. Palohau</t>
  </si>
  <si>
    <t>Ikaaka</t>
  </si>
  <si>
    <t>J. W. Gay</t>
  </si>
  <si>
    <t>G. Pouloa</t>
  </si>
  <si>
    <t>S. Kaiu</t>
  </si>
  <si>
    <t>No returns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</si>
</sst>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color theme="1"/>
      <name val="Open Sans"/>
      <family val="2"/>
    </font>
    <font>
      <b/>
      <sz val="8"/>
      <color theme="1"/>
      <name val="Open Sans"/>
      <family val="2"/>
    </font>
    <font>
      <sz val="8"/>
      <color theme="1"/>
      <name val="Open Sans"/>
      <family val="2"/>
    </font>
    <font>
      <i/>
      <sz val="8"/>
      <color theme="1"/>
      <name val="Open San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3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10" fontId="3" fillId="2" borderId="25" xfId="0" applyNumberFormat="1" applyFont="1" applyFill="1" applyBorder="1" applyAlignment="1">
      <alignment horizontal="center" vertical="center"/>
    </xf>
    <xf numFmtId="10" fontId="3" fillId="2" borderId="1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3" fontId="3" fillId="2" borderId="0" xfId="0" applyNumberFormat="1" applyFont="1" applyFill="1" applyAlignment="1">
      <alignment horizontal="center" vertical="center"/>
    </xf>
    <xf numFmtId="3" fontId="1" fillId="2" borderId="28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/>
    </xf>
    <xf numFmtId="10" fontId="3" fillId="2" borderId="29" xfId="0" applyNumberFormat="1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3" fontId="3" fillId="3" borderId="29" xfId="0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3" fontId="3" fillId="3" borderId="25" xfId="0" applyNumberFormat="1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3" fontId="3" fillId="2" borderId="22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3" fontId="3" fillId="2" borderId="38" xfId="0" applyNumberFormat="1" applyFont="1" applyFill="1" applyBorder="1" applyAlignment="1">
      <alignment horizontal="center" vertical="center"/>
    </xf>
    <xf numFmtId="3" fontId="3" fillId="2" borderId="39" xfId="0" applyNumberFormat="1" applyFont="1" applyFill="1" applyBorder="1" applyAlignment="1">
      <alignment horizontal="center" vertical="center"/>
    </xf>
    <xf numFmtId="3" fontId="3" fillId="2" borderId="40" xfId="0" applyNumberFormat="1" applyFont="1" applyFill="1" applyBorder="1" applyAlignment="1">
      <alignment horizontal="center" vertical="center"/>
    </xf>
    <xf numFmtId="3" fontId="3" fillId="2" borderId="41" xfId="0" applyNumberFormat="1" applyFont="1" applyFill="1" applyBorder="1" applyAlignment="1">
      <alignment horizontal="center" vertical="center"/>
    </xf>
    <xf numFmtId="3" fontId="3" fillId="2" borderId="42" xfId="0" applyNumberFormat="1" applyFont="1" applyFill="1" applyBorder="1" applyAlignment="1">
      <alignment horizontal="center" vertical="center"/>
    </xf>
    <xf numFmtId="3" fontId="3" fillId="2" borderId="43" xfId="0" applyNumberFormat="1" applyFont="1" applyFill="1" applyBorder="1" applyAlignment="1">
      <alignment horizontal="center" vertical="center"/>
    </xf>
    <xf numFmtId="3" fontId="3" fillId="2" borderId="44" xfId="0" applyNumberFormat="1" applyFont="1" applyFill="1" applyBorder="1" applyAlignment="1">
      <alignment horizontal="center" vertical="center"/>
    </xf>
    <xf numFmtId="3" fontId="3" fillId="2" borderId="45" xfId="0" applyNumberFormat="1" applyFont="1" applyFill="1" applyBorder="1" applyAlignment="1">
      <alignment horizontal="center" vertical="center"/>
    </xf>
    <xf numFmtId="3" fontId="3" fillId="2" borderId="46" xfId="0" applyNumberFormat="1" applyFont="1" applyFill="1" applyBorder="1" applyAlignment="1">
      <alignment horizontal="center" vertical="center"/>
    </xf>
    <xf numFmtId="3" fontId="3" fillId="2" borderId="47" xfId="0" applyNumberFormat="1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0" fontId="3" fillId="2" borderId="16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3" fontId="2" fillId="2" borderId="14" xfId="0" applyNumberFormat="1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3" fontId="3" fillId="2" borderId="25" xfId="0" applyNumberFormat="1" applyFont="1" applyFill="1" applyBorder="1" applyAlignment="1">
      <alignment horizontal="center" vertical="center"/>
    </xf>
    <xf numFmtId="10" fontId="3" fillId="2" borderId="3" xfId="0" applyNumberFormat="1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10" fontId="3" fillId="2" borderId="20" xfId="0" applyNumberFormat="1" applyFont="1" applyFill="1" applyBorder="1" applyAlignment="1">
      <alignment horizontal="center" vertical="center"/>
    </xf>
    <xf numFmtId="10" fontId="3" fillId="2" borderId="21" xfId="0" applyNumberFormat="1" applyFont="1" applyFill="1" applyBorder="1" applyAlignment="1">
      <alignment horizontal="center" vertical="center"/>
    </xf>
    <xf numFmtId="10" fontId="3" fillId="2" borderId="8" xfId="0" applyNumberFormat="1" applyFont="1" applyFill="1" applyBorder="1" applyAlignment="1">
      <alignment horizontal="center" vertical="center"/>
    </xf>
    <xf numFmtId="3" fontId="2" fillId="2" borderId="26" xfId="0" applyNumberFormat="1" applyFont="1" applyFill="1" applyBorder="1" applyAlignment="1">
      <alignment horizontal="center" vertical="center"/>
    </xf>
    <xf numFmtId="3" fontId="2" fillId="2" borderId="31" xfId="0" applyNumberFormat="1" applyFont="1" applyFill="1" applyBorder="1" applyAlignment="1">
      <alignment horizontal="center" vertical="center"/>
    </xf>
    <xf numFmtId="3" fontId="3" fillId="2" borderId="15" xfId="0" applyNumberFormat="1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10" fontId="3" fillId="2" borderId="19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3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3" fontId="2" fillId="2" borderId="22" xfId="0" applyNumberFormat="1" applyFont="1" applyFill="1" applyBorder="1" applyAlignment="1">
      <alignment horizontal="center" vertical="center"/>
    </xf>
    <xf numFmtId="3" fontId="2" fillId="2" borderId="7" xfId="0" applyNumberFormat="1" applyFont="1" applyFill="1" applyBorder="1" applyAlignment="1">
      <alignment horizontal="center" vertical="center"/>
    </xf>
    <xf numFmtId="3" fontId="3" fillId="2" borderId="30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3" fontId="2" fillId="2" borderId="15" xfId="0" applyNumberFormat="1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4" fillId="2" borderId="48" xfId="0" applyFont="1" applyFill="1" applyBorder="1" applyAlignment="1">
      <alignment horizontal="center" vertical="center"/>
    </xf>
    <xf numFmtId="0" fontId="4" fillId="2" borderId="49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50" xfId="0" applyFont="1" applyFill="1" applyBorder="1" applyAlignment="1">
      <alignment horizontal="center" vertical="center"/>
    </xf>
    <xf numFmtId="0" fontId="4" fillId="2" borderId="51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52" xfId="0" applyFont="1" applyFill="1" applyBorder="1" applyAlignment="1">
      <alignment horizontal="center" vertical="center"/>
    </xf>
    <xf numFmtId="0" fontId="4" fillId="2" borderId="53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3" fontId="4" fillId="2" borderId="44" xfId="0" applyNumberFormat="1" applyFont="1" applyFill="1" applyBorder="1" applyAlignment="1">
      <alignment horizontal="center" vertical="center"/>
    </xf>
    <xf numFmtId="3" fontId="4" fillId="2" borderId="45" xfId="0" applyNumberFormat="1" applyFont="1" applyFill="1" applyBorder="1" applyAlignment="1">
      <alignment horizontal="center" vertical="center"/>
    </xf>
    <xf numFmtId="3" fontId="4" fillId="2" borderId="42" xfId="0" applyNumberFormat="1" applyFont="1" applyFill="1" applyBorder="1" applyAlignment="1">
      <alignment horizontal="center" vertical="center"/>
    </xf>
    <xf numFmtId="3" fontId="4" fillId="2" borderId="43" xfId="0" applyNumberFormat="1" applyFont="1" applyFill="1" applyBorder="1" applyAlignment="1">
      <alignment horizontal="center" vertical="center"/>
    </xf>
    <xf numFmtId="3" fontId="3" fillId="3" borderId="22" xfId="0" applyNumberFormat="1" applyFont="1" applyFill="1" applyBorder="1" applyAlignment="1">
      <alignment horizontal="center" vertical="center"/>
    </xf>
    <xf numFmtId="3" fontId="3" fillId="3" borderId="7" xfId="0" applyNumberFormat="1" applyFont="1" applyFill="1" applyBorder="1" applyAlignment="1">
      <alignment horizontal="center" vertical="center"/>
    </xf>
    <xf numFmtId="3" fontId="3" fillId="2" borderId="22" xfId="0" applyNumberFormat="1" applyFont="1" applyFill="1" applyBorder="1" applyAlignment="1">
      <alignment horizontal="center" vertical="center"/>
    </xf>
    <xf numFmtId="3" fontId="3" fillId="2" borderId="7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9"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</dxf>
  </dxfs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7EF28-A244-4E2C-BC40-E865478D8F23}">
  <dimension ref="B1:K125"/>
  <sheetViews>
    <sheetView tabSelected="1" zoomScaleNormal="100" workbookViewId="0">
      <pane xSplit="3" ySplit="2" topLeftCell="D36" activePane="bottomRight" state="frozen"/>
      <selection pane="topRight" activeCell="D1" sqref="D1"/>
      <selection pane="bottomLeft" activeCell="A3" sqref="A3"/>
      <selection pane="bottomRight" activeCell="L50" sqref="L50"/>
    </sheetView>
  </sheetViews>
  <sheetFormatPr defaultRowHeight="12.75" x14ac:dyDescent="0.25"/>
  <cols>
    <col min="1" max="1" width="2.5703125" style="1" customWidth="1"/>
    <col min="2" max="2" width="8.42578125" style="1" bestFit="1" customWidth="1"/>
    <col min="3" max="3" width="10.140625" style="1" bestFit="1" customWidth="1"/>
    <col min="4" max="4" width="18" style="1" customWidth="1"/>
    <col min="5" max="5" width="6.7109375" style="8" customWidth="1"/>
    <col min="6" max="6" width="6.7109375" style="1" customWidth="1"/>
    <col min="7" max="7" width="6.85546875" style="1" customWidth="1"/>
    <col min="8" max="8" width="7" style="1" bestFit="1" customWidth="1"/>
    <col min="9" max="9" width="2.5703125" style="1" customWidth="1"/>
    <col min="10" max="16384" width="9.140625" style="1"/>
  </cols>
  <sheetData>
    <row r="1" spans="2:8" ht="13.5" thickBot="1" x14ac:dyDescent="0.3"/>
    <row r="2" spans="2:8" s="2" customFormat="1" ht="15.75" thickBot="1" x14ac:dyDescent="0.3">
      <c r="B2" s="5" t="s">
        <v>18</v>
      </c>
      <c r="C2" s="15" t="s">
        <v>21</v>
      </c>
      <c r="D2" s="5" t="s">
        <v>31</v>
      </c>
      <c r="E2" s="9" t="s">
        <v>2</v>
      </c>
      <c r="F2" s="6" t="s">
        <v>4</v>
      </c>
      <c r="G2" s="77" t="s">
        <v>1</v>
      </c>
      <c r="H2" s="78"/>
    </row>
    <row r="3" spans="2:8" s="2" customFormat="1" ht="12.75" customHeight="1" x14ac:dyDescent="0.25">
      <c r="B3" s="64" t="s">
        <v>3</v>
      </c>
      <c r="C3" s="68" t="s">
        <v>22</v>
      </c>
      <c r="D3" s="20" t="s">
        <v>34</v>
      </c>
      <c r="E3" s="19">
        <v>491</v>
      </c>
      <c r="F3" s="3">
        <f>E3/E$10</f>
        <v>0.63932291666666663</v>
      </c>
      <c r="G3" s="30" t="s">
        <v>33</v>
      </c>
      <c r="H3" s="31"/>
    </row>
    <row r="4" spans="2:8" s="2" customFormat="1" ht="12.75" customHeight="1" x14ac:dyDescent="0.25">
      <c r="B4" s="65"/>
      <c r="C4" s="52"/>
      <c r="D4" s="7" t="s">
        <v>35</v>
      </c>
      <c r="E4" s="14">
        <v>264</v>
      </c>
      <c r="F4" s="4">
        <f>E4/E$10</f>
        <v>0.34375</v>
      </c>
      <c r="G4" s="32"/>
      <c r="H4" s="33"/>
    </row>
    <row r="5" spans="2:8" s="2" customFormat="1" ht="12.75" customHeight="1" x14ac:dyDescent="0.25">
      <c r="B5" s="65"/>
      <c r="C5" s="52"/>
      <c r="D5" s="7" t="s">
        <v>36</v>
      </c>
      <c r="E5" s="13">
        <v>258</v>
      </c>
      <c r="F5" s="4">
        <f>E5/E$10</f>
        <v>0.3359375</v>
      </c>
      <c r="G5" s="32"/>
      <c r="H5" s="33"/>
    </row>
    <row r="6" spans="2:8" s="2" customFormat="1" ht="12.75" customHeight="1" x14ac:dyDescent="0.25">
      <c r="B6" s="65"/>
      <c r="C6" s="52"/>
      <c r="D6" s="7" t="s">
        <v>76</v>
      </c>
      <c r="E6" s="13">
        <v>222</v>
      </c>
      <c r="F6" s="4">
        <f>E6/E$10</f>
        <v>0.2890625</v>
      </c>
      <c r="G6" s="32"/>
      <c r="H6" s="33"/>
    </row>
    <row r="7" spans="2:8" s="2" customFormat="1" ht="12.75" customHeight="1" x14ac:dyDescent="0.25">
      <c r="B7" s="65"/>
      <c r="C7" s="52"/>
      <c r="D7" s="7" t="s">
        <v>77</v>
      </c>
      <c r="E7" s="28">
        <v>132</v>
      </c>
      <c r="F7" s="4">
        <f>E7/E$10</f>
        <v>0.171875</v>
      </c>
      <c r="G7" s="32"/>
      <c r="H7" s="33"/>
    </row>
    <row r="8" spans="2:8" s="2" customFormat="1" ht="12.75" customHeight="1" x14ac:dyDescent="0.25">
      <c r="B8" s="65"/>
      <c r="C8" s="52"/>
      <c r="D8" s="7" t="s">
        <v>78</v>
      </c>
      <c r="E8" s="28">
        <v>95</v>
      </c>
      <c r="F8" s="4">
        <f>E8/E$10</f>
        <v>0.12369791666666667</v>
      </c>
      <c r="G8" s="32"/>
      <c r="H8" s="33"/>
    </row>
    <row r="9" spans="2:8" s="2" customFormat="1" ht="12.75" customHeight="1" x14ac:dyDescent="0.25">
      <c r="B9" s="65"/>
      <c r="C9" s="52"/>
      <c r="D9" s="7" t="s">
        <v>79</v>
      </c>
      <c r="E9" s="28">
        <v>74</v>
      </c>
      <c r="F9" s="4">
        <f>E9/E$10</f>
        <v>9.6354166666666671E-2</v>
      </c>
      <c r="G9" s="32"/>
      <c r="H9" s="33"/>
    </row>
    <row r="10" spans="2:8" s="2" customFormat="1" ht="12.75" customHeight="1" x14ac:dyDescent="0.25">
      <c r="B10" s="65"/>
      <c r="C10" s="52"/>
      <c r="D10" s="17" t="s">
        <v>0</v>
      </c>
      <c r="E10" s="47">
        <f>SUM(E3:E9)/2</f>
        <v>768</v>
      </c>
      <c r="F10" s="47"/>
      <c r="G10" s="34"/>
      <c r="H10" s="35"/>
    </row>
    <row r="11" spans="2:8" s="2" customFormat="1" ht="12.75" customHeight="1" x14ac:dyDescent="0.25">
      <c r="B11" s="65"/>
      <c r="C11" s="69" t="s">
        <v>15</v>
      </c>
      <c r="D11" s="7" t="s">
        <v>99</v>
      </c>
      <c r="E11" s="14">
        <v>169</v>
      </c>
      <c r="F11" s="4">
        <f>E11/E$15</f>
        <v>0.44473684210526315</v>
      </c>
      <c r="G11" s="60">
        <f>E11-E12</f>
        <v>60</v>
      </c>
      <c r="H11" s="55">
        <f>F11-F12</f>
        <v>0.15789473684210525</v>
      </c>
    </row>
    <row r="12" spans="2:8" s="2" customFormat="1" ht="12.75" customHeight="1" x14ac:dyDescent="0.25">
      <c r="B12" s="65"/>
      <c r="C12" s="70"/>
      <c r="D12" s="7" t="s">
        <v>97</v>
      </c>
      <c r="E12" s="28">
        <v>109</v>
      </c>
      <c r="F12" s="4">
        <f>E12/E$15</f>
        <v>0.2868421052631579</v>
      </c>
      <c r="G12" s="61"/>
      <c r="H12" s="56"/>
    </row>
    <row r="13" spans="2:8" s="2" customFormat="1" ht="12.75" customHeight="1" x14ac:dyDescent="0.25">
      <c r="B13" s="65"/>
      <c r="C13" s="70"/>
      <c r="D13" s="7" t="s">
        <v>98</v>
      </c>
      <c r="E13" s="27">
        <v>72</v>
      </c>
      <c r="F13" s="4">
        <f>E13/E$15</f>
        <v>0.18947368421052632</v>
      </c>
      <c r="G13" s="61"/>
      <c r="H13" s="56"/>
    </row>
    <row r="14" spans="2:8" s="2" customFormat="1" ht="12.75" customHeight="1" x14ac:dyDescent="0.25">
      <c r="B14" s="65"/>
      <c r="C14" s="70"/>
      <c r="D14" s="7" t="s">
        <v>96</v>
      </c>
      <c r="E14" s="27">
        <v>30</v>
      </c>
      <c r="F14" s="4">
        <f>E14/E$15</f>
        <v>7.8947368421052627E-2</v>
      </c>
      <c r="G14" s="61"/>
      <c r="H14" s="56"/>
    </row>
    <row r="15" spans="2:8" s="2" customFormat="1" ht="12.75" customHeight="1" x14ac:dyDescent="0.25">
      <c r="B15" s="65"/>
      <c r="C15" s="71"/>
      <c r="D15" s="17" t="s">
        <v>0</v>
      </c>
      <c r="E15" s="72">
        <f>SUM(E11:E14)</f>
        <v>380</v>
      </c>
      <c r="F15" s="73"/>
      <c r="G15" s="62"/>
      <c r="H15" s="63"/>
    </row>
    <row r="16" spans="2:8" s="2" customFormat="1" ht="12.75" customHeight="1" x14ac:dyDescent="0.25">
      <c r="B16" s="65"/>
      <c r="C16" s="69" t="s">
        <v>12</v>
      </c>
      <c r="D16" s="7" t="s">
        <v>94</v>
      </c>
      <c r="E16" s="14">
        <v>335</v>
      </c>
      <c r="F16" s="4">
        <f>E16/E$19</f>
        <v>0.54918032786885251</v>
      </c>
      <c r="G16" s="60">
        <f>E16-E17</f>
        <v>136</v>
      </c>
      <c r="H16" s="55">
        <f>F16-F17</f>
        <v>0.22295081967213121</v>
      </c>
    </row>
    <row r="17" spans="2:8" s="2" customFormat="1" ht="12.75" customHeight="1" x14ac:dyDescent="0.25">
      <c r="B17" s="65"/>
      <c r="C17" s="70"/>
      <c r="D17" s="7" t="s">
        <v>79</v>
      </c>
      <c r="E17" s="13">
        <v>199</v>
      </c>
      <c r="F17" s="4">
        <f>E17/E$19</f>
        <v>0.32622950819672131</v>
      </c>
      <c r="G17" s="74"/>
      <c r="H17" s="56"/>
    </row>
    <row r="18" spans="2:8" s="2" customFormat="1" ht="12.75" customHeight="1" x14ac:dyDescent="0.25">
      <c r="B18" s="65"/>
      <c r="C18" s="70"/>
      <c r="D18" s="21" t="s">
        <v>95</v>
      </c>
      <c r="E18" s="13">
        <v>76</v>
      </c>
      <c r="F18" s="4">
        <f>E18/E$19</f>
        <v>0.12459016393442623</v>
      </c>
      <c r="G18" s="74"/>
      <c r="H18" s="56"/>
    </row>
    <row r="19" spans="2:8" s="2" customFormat="1" ht="12.75" customHeight="1" x14ac:dyDescent="0.25">
      <c r="B19" s="65"/>
      <c r="C19" s="71"/>
      <c r="D19" s="17" t="s">
        <v>0</v>
      </c>
      <c r="E19" s="72">
        <f>SUM(E16:E18)</f>
        <v>610</v>
      </c>
      <c r="F19" s="73"/>
      <c r="G19" s="62"/>
      <c r="H19" s="63"/>
    </row>
    <row r="20" spans="2:8" s="2" customFormat="1" ht="12.75" customHeight="1" x14ac:dyDescent="0.25">
      <c r="B20" s="65"/>
      <c r="C20" s="69" t="s">
        <v>26</v>
      </c>
      <c r="D20" s="7" t="s">
        <v>85</v>
      </c>
      <c r="E20" s="28">
        <v>87</v>
      </c>
      <c r="F20" s="4">
        <f>E20/E$24</f>
        <v>0.38666666666666666</v>
      </c>
      <c r="G20" s="36" t="s">
        <v>88</v>
      </c>
      <c r="H20" s="37"/>
    </row>
    <row r="21" spans="2:8" s="2" customFormat="1" ht="12.75" customHeight="1" x14ac:dyDescent="0.25">
      <c r="B21" s="65"/>
      <c r="C21" s="70"/>
      <c r="D21" s="7" t="s">
        <v>86</v>
      </c>
      <c r="E21" s="13">
        <v>87</v>
      </c>
      <c r="F21" s="4">
        <f>E21/E$24</f>
        <v>0.38666666666666666</v>
      </c>
      <c r="G21" s="32"/>
      <c r="H21" s="33"/>
    </row>
    <row r="22" spans="2:8" s="2" customFormat="1" ht="12.75" customHeight="1" x14ac:dyDescent="0.25">
      <c r="B22" s="65"/>
      <c r="C22" s="70"/>
      <c r="D22" s="7" t="s">
        <v>87</v>
      </c>
      <c r="E22" s="27">
        <v>32</v>
      </c>
      <c r="F22" s="4">
        <f>E22/E$24</f>
        <v>0.14222222222222222</v>
      </c>
      <c r="G22" s="32"/>
      <c r="H22" s="33"/>
    </row>
    <row r="23" spans="2:8" s="2" customFormat="1" ht="12.75" customHeight="1" x14ac:dyDescent="0.25">
      <c r="B23" s="65"/>
      <c r="C23" s="70"/>
      <c r="D23" s="7" t="s">
        <v>89</v>
      </c>
      <c r="E23" s="27">
        <v>19</v>
      </c>
      <c r="F23" s="4">
        <f>E23/E$24</f>
        <v>8.4444444444444447E-2</v>
      </c>
      <c r="G23" s="32"/>
      <c r="H23" s="33"/>
    </row>
    <row r="24" spans="2:8" s="2" customFormat="1" ht="12.75" customHeight="1" x14ac:dyDescent="0.25">
      <c r="B24" s="65"/>
      <c r="C24" s="71"/>
      <c r="D24" s="17" t="s">
        <v>0</v>
      </c>
      <c r="E24" s="72">
        <f>SUM(E20:E23)</f>
        <v>225</v>
      </c>
      <c r="F24" s="73"/>
      <c r="G24" s="34"/>
      <c r="H24" s="35"/>
    </row>
    <row r="25" spans="2:8" s="2" customFormat="1" ht="12.75" customHeight="1" x14ac:dyDescent="0.25">
      <c r="B25" s="65"/>
      <c r="C25" s="69" t="s">
        <v>27</v>
      </c>
      <c r="D25" s="7" t="s">
        <v>90</v>
      </c>
      <c r="E25" s="14">
        <v>200</v>
      </c>
      <c r="F25" s="4">
        <f>E25/E$29</f>
        <v>0.50761421319796951</v>
      </c>
      <c r="G25" s="60">
        <f>E25-E26</f>
        <v>34</v>
      </c>
      <c r="H25" s="55">
        <f>F25-F26</f>
        <v>8.6294416243654803E-2</v>
      </c>
    </row>
    <row r="26" spans="2:8" s="2" customFormat="1" ht="12.75" customHeight="1" x14ac:dyDescent="0.25">
      <c r="B26" s="65"/>
      <c r="C26" s="70"/>
      <c r="D26" s="7" t="s">
        <v>91</v>
      </c>
      <c r="E26" s="13">
        <v>166</v>
      </c>
      <c r="F26" s="4">
        <f>E26/E$29</f>
        <v>0.42131979695431471</v>
      </c>
      <c r="G26" s="74"/>
      <c r="H26" s="56"/>
    </row>
    <row r="27" spans="2:8" s="2" customFormat="1" ht="12.75" customHeight="1" x14ac:dyDescent="0.25">
      <c r="B27" s="65"/>
      <c r="C27" s="70"/>
      <c r="D27" s="26" t="s">
        <v>92</v>
      </c>
      <c r="E27" s="13">
        <v>20</v>
      </c>
      <c r="F27" s="4">
        <f>E27/E$29</f>
        <v>5.0761421319796954E-2</v>
      </c>
      <c r="G27" s="74"/>
      <c r="H27" s="56"/>
    </row>
    <row r="28" spans="2:8" s="2" customFormat="1" ht="12.75" customHeight="1" x14ac:dyDescent="0.25">
      <c r="B28" s="65"/>
      <c r="C28" s="70"/>
      <c r="D28" s="21" t="s">
        <v>93</v>
      </c>
      <c r="E28" s="13">
        <v>8</v>
      </c>
      <c r="F28" s="4">
        <f>E28/E$29</f>
        <v>2.030456852791878E-2</v>
      </c>
      <c r="G28" s="74"/>
      <c r="H28" s="56"/>
    </row>
    <row r="29" spans="2:8" s="2" customFormat="1" ht="12.75" customHeight="1" x14ac:dyDescent="0.25">
      <c r="B29" s="65"/>
      <c r="C29" s="71"/>
      <c r="D29" s="17" t="s">
        <v>0</v>
      </c>
      <c r="E29" s="72">
        <f>SUM(E25:E28)</f>
        <v>394</v>
      </c>
      <c r="F29" s="73"/>
      <c r="G29" s="62"/>
      <c r="H29" s="63"/>
    </row>
    <row r="30" spans="2:8" s="2" customFormat="1" ht="12.75" customHeight="1" x14ac:dyDescent="0.25">
      <c r="B30" s="65"/>
      <c r="C30" s="69" t="s">
        <v>29</v>
      </c>
      <c r="D30" s="7" t="s">
        <v>80</v>
      </c>
      <c r="E30" s="14">
        <v>129</v>
      </c>
      <c r="F30" s="4">
        <f>E30/E$32</f>
        <v>1</v>
      </c>
      <c r="G30" s="60">
        <f>E30-E31</f>
        <v>129</v>
      </c>
      <c r="H30" s="55">
        <f>F30-F31</f>
        <v>1</v>
      </c>
    </row>
    <row r="31" spans="2:8" s="2" customFormat="1" ht="12.75" customHeight="1" x14ac:dyDescent="0.25">
      <c r="B31" s="65"/>
      <c r="C31" s="70"/>
      <c r="D31" s="7" t="s">
        <v>81</v>
      </c>
      <c r="E31" s="13"/>
      <c r="F31" s="4">
        <f>E31/E$32</f>
        <v>0</v>
      </c>
      <c r="G31" s="74"/>
      <c r="H31" s="56"/>
    </row>
    <row r="32" spans="2:8" s="2" customFormat="1" ht="12.75" customHeight="1" x14ac:dyDescent="0.25">
      <c r="B32" s="65"/>
      <c r="C32" s="71"/>
      <c r="D32" s="17" t="s">
        <v>0</v>
      </c>
      <c r="E32" s="72">
        <f>SUM(E30:E31)</f>
        <v>129</v>
      </c>
      <c r="F32" s="73"/>
      <c r="G32" s="62"/>
      <c r="H32" s="63"/>
    </row>
    <row r="33" spans="2:8" s="2" customFormat="1" ht="12.75" customHeight="1" x14ac:dyDescent="0.25">
      <c r="B33" s="65"/>
      <c r="C33" s="69" t="s">
        <v>13</v>
      </c>
      <c r="D33" s="7" t="s">
        <v>82</v>
      </c>
      <c r="E33" s="14">
        <v>141</v>
      </c>
      <c r="F33" s="4">
        <f>E33/E$36</f>
        <v>0.40751445086705201</v>
      </c>
      <c r="G33" s="60">
        <f>E33-E34</f>
        <v>25</v>
      </c>
      <c r="H33" s="55">
        <f>F33-F34</f>
        <v>7.2254335260115599E-2</v>
      </c>
    </row>
    <row r="34" spans="2:8" s="2" customFormat="1" ht="12.75" customHeight="1" x14ac:dyDescent="0.25">
      <c r="B34" s="65"/>
      <c r="C34" s="70"/>
      <c r="D34" s="7" t="s">
        <v>83</v>
      </c>
      <c r="E34" s="13">
        <v>116</v>
      </c>
      <c r="F34" s="4">
        <f>E34/E$36</f>
        <v>0.33526011560693642</v>
      </c>
      <c r="G34" s="61"/>
      <c r="H34" s="56"/>
    </row>
    <row r="35" spans="2:8" s="2" customFormat="1" ht="12.75" customHeight="1" x14ac:dyDescent="0.25">
      <c r="B35" s="66"/>
      <c r="C35" s="70"/>
      <c r="D35" s="7" t="s">
        <v>84</v>
      </c>
      <c r="E35" s="27">
        <v>89</v>
      </c>
      <c r="F35" s="4">
        <f>E35/E$36</f>
        <v>0.25722543352601157</v>
      </c>
      <c r="G35" s="61"/>
      <c r="H35" s="56"/>
    </row>
    <row r="36" spans="2:8" s="2" customFormat="1" ht="12.75" customHeight="1" thickBot="1" x14ac:dyDescent="0.3">
      <c r="B36" s="67"/>
      <c r="C36" s="79"/>
      <c r="D36" s="18" t="s">
        <v>0</v>
      </c>
      <c r="E36" s="58">
        <f>SUM(E33:E35)</f>
        <v>346</v>
      </c>
      <c r="F36" s="59"/>
      <c r="G36" s="80"/>
      <c r="H36" s="57"/>
    </row>
    <row r="37" spans="2:8" x14ac:dyDescent="0.25">
      <c r="B37" s="75" t="s">
        <v>16</v>
      </c>
      <c r="C37" s="71" t="s">
        <v>9</v>
      </c>
      <c r="D37" s="12" t="s">
        <v>110</v>
      </c>
      <c r="E37" s="16">
        <v>228</v>
      </c>
      <c r="F37" s="11"/>
      <c r="G37" s="30" t="s">
        <v>33</v>
      </c>
      <c r="H37" s="31"/>
    </row>
    <row r="38" spans="2:8" x14ac:dyDescent="0.25">
      <c r="B38" s="65"/>
      <c r="C38" s="52"/>
      <c r="D38" s="7" t="s">
        <v>111</v>
      </c>
      <c r="E38" s="14">
        <v>198</v>
      </c>
      <c r="F38" s="4"/>
      <c r="G38" s="32"/>
      <c r="H38" s="33"/>
    </row>
    <row r="39" spans="2:8" x14ac:dyDescent="0.25">
      <c r="B39" s="65"/>
      <c r="C39" s="52"/>
      <c r="D39" s="7" t="s">
        <v>112</v>
      </c>
      <c r="E39" s="13">
        <v>118</v>
      </c>
      <c r="F39" s="4"/>
      <c r="G39" s="32"/>
      <c r="H39" s="33"/>
    </row>
    <row r="40" spans="2:8" x14ac:dyDescent="0.25">
      <c r="B40" s="65"/>
      <c r="C40" s="52"/>
      <c r="D40" s="7" t="s">
        <v>113</v>
      </c>
      <c r="E40" s="13">
        <v>94</v>
      </c>
      <c r="F40" s="4"/>
      <c r="G40" s="32"/>
      <c r="H40" s="33"/>
    </row>
    <row r="41" spans="2:8" x14ac:dyDescent="0.25">
      <c r="B41" s="65"/>
      <c r="C41" s="52"/>
      <c r="D41" s="81" t="s">
        <v>115</v>
      </c>
      <c r="E41" s="82"/>
      <c r="F41" s="83"/>
      <c r="G41" s="32"/>
      <c r="H41" s="33"/>
    </row>
    <row r="42" spans="2:8" x14ac:dyDescent="0.25">
      <c r="B42" s="65"/>
      <c r="C42" s="52"/>
      <c r="D42" s="84"/>
      <c r="E42" s="85"/>
      <c r="F42" s="86"/>
      <c r="G42" s="32"/>
      <c r="H42" s="33"/>
    </row>
    <row r="43" spans="2:8" x14ac:dyDescent="0.25">
      <c r="B43" s="65"/>
      <c r="C43" s="52"/>
      <c r="D43" s="17" t="s">
        <v>0</v>
      </c>
      <c r="E43" s="47" t="s">
        <v>114</v>
      </c>
      <c r="F43" s="47"/>
      <c r="G43" s="34"/>
      <c r="H43" s="35"/>
    </row>
    <row r="44" spans="2:8" x14ac:dyDescent="0.25">
      <c r="B44" s="65"/>
      <c r="C44" s="52" t="s">
        <v>30</v>
      </c>
      <c r="D44" s="7" t="s">
        <v>123</v>
      </c>
      <c r="E44" s="14">
        <v>108</v>
      </c>
      <c r="F44" s="4">
        <f>E44/E$46</f>
        <v>0.6506024096385542</v>
      </c>
      <c r="G44" s="60">
        <f>E44-E45</f>
        <v>50</v>
      </c>
      <c r="H44" s="55">
        <f>F44-F45</f>
        <v>0.3012048192771084</v>
      </c>
    </row>
    <row r="45" spans="2:8" x14ac:dyDescent="0.25">
      <c r="B45" s="65"/>
      <c r="C45" s="52"/>
      <c r="D45" s="7" t="s">
        <v>124</v>
      </c>
      <c r="E45" s="13">
        <v>58</v>
      </c>
      <c r="F45" s="4">
        <f>E45/E$46</f>
        <v>0.3493975903614458</v>
      </c>
      <c r="G45" s="61"/>
      <c r="H45" s="56"/>
    </row>
    <row r="46" spans="2:8" x14ac:dyDescent="0.25">
      <c r="B46" s="65"/>
      <c r="C46" s="52"/>
      <c r="D46" s="17" t="s">
        <v>0</v>
      </c>
      <c r="E46" s="72">
        <f>SUM(E44:E45)</f>
        <v>166</v>
      </c>
      <c r="F46" s="73"/>
      <c r="G46" s="62"/>
      <c r="H46" s="63"/>
    </row>
    <row r="47" spans="2:8" x14ac:dyDescent="0.25">
      <c r="B47" s="65"/>
      <c r="C47" s="52" t="s">
        <v>23</v>
      </c>
      <c r="D47" s="7" t="s">
        <v>106</v>
      </c>
      <c r="E47" s="14">
        <v>250</v>
      </c>
      <c r="F47" s="4">
        <f t="shared" ref="F47:F57" si="0">E47/E$58</f>
        <v>0.39745627980922099</v>
      </c>
      <c r="G47" s="36" t="s">
        <v>33</v>
      </c>
      <c r="H47" s="37"/>
    </row>
    <row r="48" spans="2:8" x14ac:dyDescent="0.25">
      <c r="B48" s="65"/>
      <c r="C48" s="52"/>
      <c r="D48" s="7" t="s">
        <v>107</v>
      </c>
      <c r="E48" s="14">
        <v>181</v>
      </c>
      <c r="F48" s="4">
        <f t="shared" si="0"/>
        <v>0.28775834658187599</v>
      </c>
      <c r="G48" s="32"/>
      <c r="H48" s="33"/>
    </row>
    <row r="49" spans="2:8" x14ac:dyDescent="0.25">
      <c r="B49" s="65"/>
      <c r="C49" s="52"/>
      <c r="D49" s="7" t="s">
        <v>108</v>
      </c>
      <c r="E49" s="13">
        <v>141</v>
      </c>
      <c r="F49" s="4">
        <f t="shared" si="0"/>
        <v>0.22416534181240064</v>
      </c>
      <c r="G49" s="32"/>
      <c r="H49" s="33"/>
    </row>
    <row r="50" spans="2:8" x14ac:dyDescent="0.25">
      <c r="B50" s="65"/>
      <c r="C50" s="52"/>
      <c r="D50" s="7" t="s">
        <v>109</v>
      </c>
      <c r="E50" s="13">
        <v>123</v>
      </c>
      <c r="F50" s="4">
        <f t="shared" si="0"/>
        <v>0.19554848966613672</v>
      </c>
      <c r="G50" s="32"/>
      <c r="H50" s="33"/>
    </row>
    <row r="51" spans="2:8" x14ac:dyDescent="0.25">
      <c r="B51" s="65"/>
      <c r="C51" s="52"/>
      <c r="D51" s="7" t="s">
        <v>116</v>
      </c>
      <c r="E51" s="13">
        <v>117</v>
      </c>
      <c r="F51" s="4">
        <f t="shared" si="0"/>
        <v>0.18600953895071543</v>
      </c>
      <c r="G51" s="32"/>
      <c r="H51" s="33"/>
    </row>
    <row r="52" spans="2:8" x14ac:dyDescent="0.25">
      <c r="B52" s="65"/>
      <c r="C52" s="52"/>
      <c r="D52" s="7" t="s">
        <v>117</v>
      </c>
      <c r="E52" s="13">
        <v>103</v>
      </c>
      <c r="F52" s="4">
        <f t="shared" si="0"/>
        <v>0.16375198728139906</v>
      </c>
      <c r="G52" s="32"/>
      <c r="H52" s="33"/>
    </row>
    <row r="53" spans="2:8" x14ac:dyDescent="0.25">
      <c r="B53" s="65"/>
      <c r="C53" s="52"/>
      <c r="D53" s="7" t="s">
        <v>118</v>
      </c>
      <c r="E53" s="13">
        <v>91</v>
      </c>
      <c r="F53" s="4">
        <f t="shared" si="0"/>
        <v>0.14467408585055644</v>
      </c>
      <c r="G53" s="32"/>
      <c r="H53" s="33"/>
    </row>
    <row r="54" spans="2:8" x14ac:dyDescent="0.25">
      <c r="B54" s="65"/>
      <c r="C54" s="52"/>
      <c r="D54" s="7" t="s">
        <v>119</v>
      </c>
      <c r="E54" s="13">
        <v>74</v>
      </c>
      <c r="F54" s="4">
        <f t="shared" si="0"/>
        <v>0.11764705882352941</v>
      </c>
      <c r="G54" s="32"/>
      <c r="H54" s="33"/>
    </row>
    <row r="55" spans="2:8" x14ac:dyDescent="0.25">
      <c r="B55" s="65"/>
      <c r="C55" s="52"/>
      <c r="D55" s="7" t="s">
        <v>122</v>
      </c>
      <c r="E55" s="13">
        <v>74</v>
      </c>
      <c r="F55" s="4">
        <f t="shared" si="0"/>
        <v>0.11764705882352941</v>
      </c>
      <c r="G55" s="32"/>
      <c r="H55" s="33"/>
    </row>
    <row r="56" spans="2:8" x14ac:dyDescent="0.25">
      <c r="B56" s="65"/>
      <c r="C56" s="52"/>
      <c r="D56" s="7" t="s">
        <v>120</v>
      </c>
      <c r="E56" s="28">
        <v>61</v>
      </c>
      <c r="F56" s="4">
        <f t="shared" si="0"/>
        <v>9.6979332273449917E-2</v>
      </c>
      <c r="G56" s="32"/>
      <c r="H56" s="33"/>
    </row>
    <row r="57" spans="2:8" x14ac:dyDescent="0.25">
      <c r="B57" s="65"/>
      <c r="C57" s="52"/>
      <c r="D57" s="7" t="s">
        <v>121</v>
      </c>
      <c r="E57" s="28">
        <v>43</v>
      </c>
      <c r="F57" s="4">
        <f t="shared" si="0"/>
        <v>6.8362480127186015E-2</v>
      </c>
      <c r="G57" s="32"/>
      <c r="H57" s="33"/>
    </row>
    <row r="58" spans="2:8" x14ac:dyDescent="0.25">
      <c r="B58" s="65"/>
      <c r="C58" s="52"/>
      <c r="D58" s="17" t="s">
        <v>0</v>
      </c>
      <c r="E58" s="47">
        <f>SUM(E47:E57)/2</f>
        <v>629</v>
      </c>
      <c r="F58" s="47"/>
      <c r="G58" s="34"/>
      <c r="H58" s="35"/>
    </row>
    <row r="59" spans="2:8" x14ac:dyDescent="0.25">
      <c r="B59" s="65"/>
      <c r="C59" s="52" t="s">
        <v>10</v>
      </c>
      <c r="D59" s="7" t="s">
        <v>102</v>
      </c>
      <c r="E59" s="14">
        <v>121</v>
      </c>
      <c r="F59" s="4">
        <f>E59/E$63</f>
        <v>0.29656862745098039</v>
      </c>
      <c r="G59" s="60">
        <f>E59-E60</f>
        <v>3</v>
      </c>
      <c r="H59" s="55">
        <f>F59-F60</f>
        <v>7.3529411764705621E-3</v>
      </c>
    </row>
    <row r="60" spans="2:8" x14ac:dyDescent="0.25">
      <c r="B60" s="65"/>
      <c r="C60" s="52"/>
      <c r="D60" s="7" t="s">
        <v>103</v>
      </c>
      <c r="E60" s="13">
        <v>118</v>
      </c>
      <c r="F60" s="4">
        <f>E60/E$63</f>
        <v>0.28921568627450983</v>
      </c>
      <c r="G60" s="61"/>
      <c r="H60" s="56"/>
    </row>
    <row r="61" spans="2:8" x14ac:dyDescent="0.25">
      <c r="B61" s="65"/>
      <c r="C61" s="52"/>
      <c r="D61" s="7" t="s">
        <v>105</v>
      </c>
      <c r="E61" s="27">
        <v>92</v>
      </c>
      <c r="F61" s="4">
        <f>E61/E$63</f>
        <v>0.22549019607843138</v>
      </c>
      <c r="G61" s="61"/>
      <c r="H61" s="56"/>
    </row>
    <row r="62" spans="2:8" x14ac:dyDescent="0.25">
      <c r="B62" s="65"/>
      <c r="C62" s="52"/>
      <c r="D62" s="7" t="s">
        <v>104</v>
      </c>
      <c r="E62" s="27">
        <v>77</v>
      </c>
      <c r="F62" s="4">
        <f>E62/E$63</f>
        <v>0.18872549019607843</v>
      </c>
      <c r="G62" s="61"/>
      <c r="H62" s="56"/>
    </row>
    <row r="63" spans="2:8" x14ac:dyDescent="0.25">
      <c r="B63" s="65"/>
      <c r="C63" s="52"/>
      <c r="D63" s="17" t="s">
        <v>0</v>
      </c>
      <c r="E63" s="72">
        <f>SUM(E59:E62)</f>
        <v>408</v>
      </c>
      <c r="F63" s="73"/>
      <c r="G63" s="62"/>
      <c r="H63" s="63"/>
    </row>
    <row r="64" spans="2:8" x14ac:dyDescent="0.25">
      <c r="B64" s="65"/>
      <c r="C64" s="69" t="s">
        <v>14</v>
      </c>
      <c r="D64" s="7" t="s">
        <v>100</v>
      </c>
      <c r="E64" s="94" t="s">
        <v>114</v>
      </c>
      <c r="F64" s="95"/>
      <c r="G64" s="90" t="s">
        <v>138</v>
      </c>
      <c r="H64" s="91"/>
    </row>
    <row r="65" spans="2:8" x14ac:dyDescent="0.25">
      <c r="B65" s="65"/>
      <c r="C65" s="71"/>
      <c r="D65" s="7" t="s">
        <v>101</v>
      </c>
      <c r="E65" s="96" t="s">
        <v>114</v>
      </c>
      <c r="F65" s="97"/>
      <c r="G65" s="92"/>
      <c r="H65" s="93"/>
    </row>
    <row r="66" spans="2:8" x14ac:dyDescent="0.25">
      <c r="B66" s="65"/>
      <c r="C66" s="71" t="s">
        <v>11</v>
      </c>
      <c r="D66" s="12" t="s">
        <v>125</v>
      </c>
      <c r="E66" s="16">
        <v>264</v>
      </c>
      <c r="F66" s="11">
        <f>E66/E$72</f>
        <v>0.57704918032786889</v>
      </c>
      <c r="G66" s="36" t="s">
        <v>33</v>
      </c>
      <c r="H66" s="37"/>
    </row>
    <row r="67" spans="2:8" x14ac:dyDescent="0.25">
      <c r="B67" s="65"/>
      <c r="C67" s="52"/>
      <c r="D67" s="7" t="s">
        <v>126</v>
      </c>
      <c r="E67" s="14">
        <v>204</v>
      </c>
      <c r="F67" s="11">
        <f>E67/E$72</f>
        <v>0.4459016393442623</v>
      </c>
      <c r="G67" s="32"/>
      <c r="H67" s="33"/>
    </row>
    <row r="68" spans="2:8" x14ac:dyDescent="0.25">
      <c r="B68" s="65"/>
      <c r="C68" s="52"/>
      <c r="D68" s="7" t="s">
        <v>128</v>
      </c>
      <c r="E68" s="13">
        <v>175</v>
      </c>
      <c r="F68" s="11">
        <f>E68/E$72</f>
        <v>0.38251366120218577</v>
      </c>
      <c r="G68" s="32"/>
      <c r="H68" s="33"/>
    </row>
    <row r="69" spans="2:8" x14ac:dyDescent="0.25">
      <c r="B69" s="65"/>
      <c r="C69" s="52"/>
      <c r="D69" s="7" t="s">
        <v>127</v>
      </c>
      <c r="E69" s="13">
        <v>119</v>
      </c>
      <c r="F69" s="11">
        <f>E69/E$72</f>
        <v>0.26010928961748636</v>
      </c>
      <c r="G69" s="32"/>
      <c r="H69" s="33"/>
    </row>
    <row r="70" spans="2:8" x14ac:dyDescent="0.25">
      <c r="B70" s="65"/>
      <c r="C70" s="52"/>
      <c r="D70" s="7" t="s">
        <v>129</v>
      </c>
      <c r="E70" s="13">
        <v>80</v>
      </c>
      <c r="F70" s="11">
        <f>E70/E$72</f>
        <v>0.17486338797814208</v>
      </c>
      <c r="G70" s="32"/>
      <c r="H70" s="33"/>
    </row>
    <row r="71" spans="2:8" x14ac:dyDescent="0.25">
      <c r="B71" s="65"/>
      <c r="C71" s="52"/>
      <c r="D71" s="7" t="s">
        <v>130</v>
      </c>
      <c r="E71" s="13">
        <v>73</v>
      </c>
      <c r="F71" s="11">
        <f>E71/E$72</f>
        <v>0.15956284153005465</v>
      </c>
      <c r="G71" s="32"/>
      <c r="H71" s="33"/>
    </row>
    <row r="72" spans="2:8" ht="13.5" thickBot="1" x14ac:dyDescent="0.3">
      <c r="B72" s="67"/>
      <c r="C72" s="53"/>
      <c r="D72" s="18" t="s">
        <v>0</v>
      </c>
      <c r="E72" s="48">
        <f>SUM(E66:E71)/2</f>
        <v>457.5</v>
      </c>
      <c r="F72" s="48"/>
      <c r="G72" s="38"/>
      <c r="H72" s="39"/>
    </row>
    <row r="73" spans="2:8" x14ac:dyDescent="0.25">
      <c r="B73" s="75" t="s">
        <v>5</v>
      </c>
      <c r="C73" s="71" t="s">
        <v>24</v>
      </c>
      <c r="D73" s="12" t="s">
        <v>37</v>
      </c>
      <c r="E73" s="16">
        <v>742</v>
      </c>
      <c r="F73" s="11">
        <f>E73/E$96</f>
        <v>0.53</v>
      </c>
      <c r="G73" s="30" t="s">
        <v>33</v>
      </c>
      <c r="H73" s="31"/>
    </row>
    <row r="74" spans="2:8" x14ac:dyDescent="0.25">
      <c r="B74" s="65"/>
      <c r="C74" s="52"/>
      <c r="D74" s="7" t="s">
        <v>38</v>
      </c>
      <c r="E74" s="14">
        <v>702</v>
      </c>
      <c r="F74" s="4">
        <f>E74/E$96</f>
        <v>0.50142857142857145</v>
      </c>
      <c r="G74" s="32"/>
      <c r="H74" s="33"/>
    </row>
    <row r="75" spans="2:8" x14ac:dyDescent="0.25">
      <c r="B75" s="65"/>
      <c r="C75" s="52"/>
      <c r="D75" s="7" t="s">
        <v>39</v>
      </c>
      <c r="E75" s="14">
        <v>586</v>
      </c>
      <c r="F75" s="4">
        <f>E75/E$96</f>
        <v>0.41857142857142859</v>
      </c>
      <c r="G75" s="32"/>
      <c r="H75" s="33"/>
    </row>
    <row r="76" spans="2:8" x14ac:dyDescent="0.25">
      <c r="B76" s="65"/>
      <c r="C76" s="52"/>
      <c r="D76" s="7" t="s">
        <v>40</v>
      </c>
      <c r="E76" s="14">
        <v>512</v>
      </c>
      <c r="F76" s="4">
        <f>E76/E$96</f>
        <v>0.36571428571428571</v>
      </c>
      <c r="G76" s="32"/>
      <c r="H76" s="33"/>
    </row>
    <row r="77" spans="2:8" x14ac:dyDescent="0.25">
      <c r="B77" s="65"/>
      <c r="C77" s="52"/>
      <c r="D77" s="7" t="s">
        <v>41</v>
      </c>
      <c r="E77" s="10">
        <v>375</v>
      </c>
      <c r="F77" s="4">
        <f>E77/E$96</f>
        <v>0.26785714285714285</v>
      </c>
      <c r="G77" s="32"/>
      <c r="H77" s="33"/>
    </row>
    <row r="78" spans="2:8" x14ac:dyDescent="0.25">
      <c r="B78" s="65"/>
      <c r="C78" s="52"/>
      <c r="D78" s="7" t="s">
        <v>42</v>
      </c>
      <c r="E78" s="10">
        <v>360</v>
      </c>
      <c r="F78" s="4">
        <f>E78/E$96</f>
        <v>0.25714285714285712</v>
      </c>
      <c r="G78" s="32"/>
      <c r="H78" s="33"/>
    </row>
    <row r="79" spans="2:8" x14ac:dyDescent="0.25">
      <c r="B79" s="65"/>
      <c r="C79" s="52"/>
      <c r="D79" s="7" t="s">
        <v>43</v>
      </c>
      <c r="E79" s="13">
        <v>347</v>
      </c>
      <c r="F79" s="4">
        <f>E79/E$96</f>
        <v>0.24785714285714286</v>
      </c>
      <c r="G79" s="32"/>
      <c r="H79" s="33"/>
    </row>
    <row r="80" spans="2:8" x14ac:dyDescent="0.25">
      <c r="B80" s="65"/>
      <c r="C80" s="52"/>
      <c r="D80" s="7" t="s">
        <v>44</v>
      </c>
      <c r="E80" s="13">
        <v>340</v>
      </c>
      <c r="F80" s="4">
        <f>E80/E$96</f>
        <v>0.24285714285714285</v>
      </c>
      <c r="G80" s="32"/>
      <c r="H80" s="33"/>
    </row>
    <row r="81" spans="2:8" x14ac:dyDescent="0.25">
      <c r="B81" s="65"/>
      <c r="C81" s="52"/>
      <c r="D81" s="7" t="s">
        <v>45</v>
      </c>
      <c r="E81" s="13">
        <v>295</v>
      </c>
      <c r="F81" s="4">
        <f>E81/E$96</f>
        <v>0.21071428571428572</v>
      </c>
      <c r="G81" s="32"/>
      <c r="H81" s="33"/>
    </row>
    <row r="82" spans="2:8" x14ac:dyDescent="0.25">
      <c r="B82" s="65"/>
      <c r="C82" s="52"/>
      <c r="D82" s="7" t="s">
        <v>46</v>
      </c>
      <c r="E82" s="13">
        <v>247</v>
      </c>
      <c r="F82" s="4">
        <f>E82/E$96</f>
        <v>0.17642857142857143</v>
      </c>
      <c r="G82" s="32"/>
      <c r="H82" s="33"/>
    </row>
    <row r="83" spans="2:8" x14ac:dyDescent="0.25">
      <c r="B83" s="65"/>
      <c r="C83" s="52"/>
      <c r="D83" s="7" t="s">
        <v>47</v>
      </c>
      <c r="E83" s="13">
        <v>214</v>
      </c>
      <c r="F83" s="4">
        <f>E83/E$96</f>
        <v>0.15285714285714286</v>
      </c>
      <c r="G83" s="32"/>
      <c r="H83" s="33"/>
    </row>
    <row r="84" spans="2:8" x14ac:dyDescent="0.25">
      <c r="B84" s="65"/>
      <c r="C84" s="52"/>
      <c r="D84" s="7" t="s">
        <v>48</v>
      </c>
      <c r="E84" s="13">
        <v>177</v>
      </c>
      <c r="F84" s="4">
        <f>E84/E$96</f>
        <v>0.12642857142857142</v>
      </c>
      <c r="G84" s="32"/>
      <c r="H84" s="33"/>
    </row>
    <row r="85" spans="2:8" x14ac:dyDescent="0.25">
      <c r="B85" s="65"/>
      <c r="C85" s="52"/>
      <c r="D85" s="7" t="s">
        <v>49</v>
      </c>
      <c r="E85" s="13">
        <v>146</v>
      </c>
      <c r="F85" s="4">
        <f>E85/E$96</f>
        <v>0.10428571428571429</v>
      </c>
      <c r="G85" s="32"/>
      <c r="H85" s="33"/>
    </row>
    <row r="86" spans="2:8" x14ac:dyDescent="0.25">
      <c r="B86" s="65"/>
      <c r="C86" s="52"/>
      <c r="D86" s="7" t="s">
        <v>50</v>
      </c>
      <c r="E86" s="13">
        <v>118</v>
      </c>
      <c r="F86" s="4">
        <f>E86/E$96</f>
        <v>8.4285714285714283E-2</v>
      </c>
      <c r="G86" s="32"/>
      <c r="H86" s="33"/>
    </row>
    <row r="87" spans="2:8" x14ac:dyDescent="0.25">
      <c r="B87" s="65"/>
      <c r="C87" s="52"/>
      <c r="D87" s="7" t="s">
        <v>51</v>
      </c>
      <c r="E87" s="13">
        <v>59</v>
      </c>
      <c r="F87" s="4">
        <f>E87/E$96</f>
        <v>4.2142857142857142E-2</v>
      </c>
      <c r="G87" s="32"/>
      <c r="H87" s="33"/>
    </row>
    <row r="88" spans="2:8" x14ac:dyDescent="0.25">
      <c r="B88" s="65"/>
      <c r="C88" s="52"/>
      <c r="D88" s="7" t="s">
        <v>52</v>
      </c>
      <c r="E88" s="13">
        <v>58</v>
      </c>
      <c r="F88" s="4">
        <f>E88/E$96</f>
        <v>4.1428571428571426E-2</v>
      </c>
      <c r="G88" s="32"/>
      <c r="H88" s="33"/>
    </row>
    <row r="89" spans="2:8" x14ac:dyDescent="0.25">
      <c r="B89" s="65"/>
      <c r="C89" s="52"/>
      <c r="D89" s="7" t="s">
        <v>53</v>
      </c>
      <c r="E89" s="13">
        <v>58</v>
      </c>
      <c r="F89" s="4">
        <f>E89/E$96</f>
        <v>4.1428571428571426E-2</v>
      </c>
      <c r="G89" s="32"/>
      <c r="H89" s="33"/>
    </row>
    <row r="90" spans="2:8" x14ac:dyDescent="0.25">
      <c r="B90" s="65"/>
      <c r="C90" s="52"/>
      <c r="D90" s="7" t="s">
        <v>54</v>
      </c>
      <c r="E90" s="10">
        <v>52</v>
      </c>
      <c r="F90" s="4">
        <f>E90/E$96</f>
        <v>3.7142857142857144E-2</v>
      </c>
      <c r="G90" s="32"/>
      <c r="H90" s="33"/>
    </row>
    <row r="91" spans="2:8" x14ac:dyDescent="0.25">
      <c r="B91" s="65"/>
      <c r="C91" s="52"/>
      <c r="D91" s="7" t="s">
        <v>56</v>
      </c>
      <c r="E91" s="10">
        <v>47</v>
      </c>
      <c r="F91" s="4">
        <f>E91/E$96</f>
        <v>3.3571428571428572E-2</v>
      </c>
      <c r="G91" s="32"/>
      <c r="H91" s="33"/>
    </row>
    <row r="92" spans="2:8" x14ac:dyDescent="0.25">
      <c r="B92" s="65"/>
      <c r="C92" s="52"/>
      <c r="D92" s="7" t="s">
        <v>57</v>
      </c>
      <c r="E92" s="13">
        <v>39</v>
      </c>
      <c r="F92" s="4">
        <f>E92/E$96</f>
        <v>2.7857142857142858E-2</v>
      </c>
      <c r="G92" s="32"/>
      <c r="H92" s="33"/>
    </row>
    <row r="93" spans="2:8" x14ac:dyDescent="0.25">
      <c r="B93" s="65"/>
      <c r="C93" s="52"/>
      <c r="D93" s="7" t="s">
        <v>58</v>
      </c>
      <c r="E93" s="28">
        <v>39</v>
      </c>
      <c r="F93" s="4">
        <f>E93/E$96</f>
        <v>2.7857142857142858E-2</v>
      </c>
      <c r="G93" s="32"/>
      <c r="H93" s="33"/>
    </row>
    <row r="94" spans="2:8" x14ac:dyDescent="0.25">
      <c r="B94" s="65"/>
      <c r="C94" s="52"/>
      <c r="D94" s="7" t="s">
        <v>59</v>
      </c>
      <c r="E94" s="28">
        <v>31</v>
      </c>
      <c r="F94" s="4">
        <f>E94/E$96</f>
        <v>2.2142857142857141E-2</v>
      </c>
      <c r="G94" s="32"/>
      <c r="H94" s="33"/>
    </row>
    <row r="95" spans="2:8" x14ac:dyDescent="0.25">
      <c r="B95" s="65"/>
      <c r="C95" s="52"/>
      <c r="D95" s="7" t="s">
        <v>55</v>
      </c>
      <c r="E95" s="28">
        <f>SUM(15,11,6,5,9,10)</f>
        <v>56</v>
      </c>
      <c r="F95" s="4">
        <f>E95/E$96</f>
        <v>0.04</v>
      </c>
      <c r="G95" s="32"/>
      <c r="H95" s="33"/>
    </row>
    <row r="96" spans="2:8" x14ac:dyDescent="0.25">
      <c r="B96" s="65"/>
      <c r="C96" s="52"/>
      <c r="D96" s="17" t="s">
        <v>0</v>
      </c>
      <c r="E96" s="47">
        <f>SUM(E73:E95)/4</f>
        <v>1400</v>
      </c>
      <c r="F96" s="47"/>
      <c r="G96" s="34"/>
      <c r="H96" s="35"/>
    </row>
    <row r="97" spans="2:8" x14ac:dyDescent="0.25">
      <c r="B97" s="65"/>
      <c r="C97" s="52" t="s">
        <v>20</v>
      </c>
      <c r="D97" s="7" t="s">
        <v>60</v>
      </c>
      <c r="E97" s="14">
        <v>182</v>
      </c>
      <c r="F97" s="4">
        <f>E97/E$100</f>
        <v>0.52906976744186052</v>
      </c>
      <c r="G97" s="44">
        <f>E97-E98</f>
        <v>25</v>
      </c>
      <c r="H97" s="46">
        <f>F97-F98</f>
        <v>7.2674418604651236E-2</v>
      </c>
    </row>
    <row r="98" spans="2:8" x14ac:dyDescent="0.25">
      <c r="B98" s="65"/>
      <c r="C98" s="52"/>
      <c r="D98" s="7" t="s">
        <v>61</v>
      </c>
      <c r="E98" s="13">
        <v>157</v>
      </c>
      <c r="F98" s="4">
        <f>E98/E$100</f>
        <v>0.45639534883720928</v>
      </c>
      <c r="G98" s="44"/>
      <c r="H98" s="46"/>
    </row>
    <row r="99" spans="2:8" x14ac:dyDescent="0.25">
      <c r="B99" s="65"/>
      <c r="C99" s="52"/>
      <c r="D99" s="7" t="s">
        <v>62</v>
      </c>
      <c r="E99" s="13">
        <v>5</v>
      </c>
      <c r="F99" s="4">
        <f>E99/E$100</f>
        <v>1.4534883720930232E-2</v>
      </c>
      <c r="G99" s="44"/>
      <c r="H99" s="46"/>
    </row>
    <row r="100" spans="2:8" x14ac:dyDescent="0.25">
      <c r="B100" s="65"/>
      <c r="C100" s="52"/>
      <c r="D100" s="17" t="s">
        <v>0</v>
      </c>
      <c r="E100" s="47">
        <f>SUM(E97:E99)</f>
        <v>344</v>
      </c>
      <c r="F100" s="47"/>
      <c r="G100" s="45"/>
      <c r="H100" s="46"/>
    </row>
    <row r="101" spans="2:8" x14ac:dyDescent="0.25">
      <c r="B101" s="65"/>
      <c r="C101" s="52" t="s">
        <v>28</v>
      </c>
      <c r="D101" s="7" t="s">
        <v>66</v>
      </c>
      <c r="E101" s="14">
        <v>82</v>
      </c>
      <c r="F101" s="4">
        <f>E101/E$105</f>
        <v>0.30258302583025831</v>
      </c>
      <c r="G101" s="44">
        <f>E101-E102</f>
        <v>6</v>
      </c>
      <c r="H101" s="46">
        <f>F101-F102</f>
        <v>2.2140221402214055E-2</v>
      </c>
    </row>
    <row r="102" spans="2:8" x14ac:dyDescent="0.25">
      <c r="B102" s="65"/>
      <c r="C102" s="52"/>
      <c r="D102" s="7" t="s">
        <v>67</v>
      </c>
      <c r="E102" s="10">
        <v>76</v>
      </c>
      <c r="F102" s="4">
        <f>E102/E$105</f>
        <v>0.28044280442804426</v>
      </c>
      <c r="G102" s="44"/>
      <c r="H102" s="46"/>
    </row>
    <row r="103" spans="2:8" x14ac:dyDescent="0.25">
      <c r="B103" s="65"/>
      <c r="C103" s="52"/>
      <c r="D103" s="7" t="s">
        <v>68</v>
      </c>
      <c r="E103" s="13">
        <v>64</v>
      </c>
      <c r="F103" s="4">
        <f>E103/E$105</f>
        <v>0.23616236162361623</v>
      </c>
      <c r="G103" s="44"/>
      <c r="H103" s="46"/>
    </row>
    <row r="104" spans="2:8" x14ac:dyDescent="0.25">
      <c r="B104" s="65"/>
      <c r="C104" s="52"/>
      <c r="D104" s="7" t="s">
        <v>69</v>
      </c>
      <c r="E104" s="13">
        <v>49</v>
      </c>
      <c r="F104" s="4">
        <f>E104/E$105</f>
        <v>0.18081180811808117</v>
      </c>
      <c r="G104" s="44"/>
      <c r="H104" s="46"/>
    </row>
    <row r="105" spans="2:8" x14ac:dyDescent="0.25">
      <c r="B105" s="65"/>
      <c r="C105" s="52"/>
      <c r="D105" s="17" t="s">
        <v>0</v>
      </c>
      <c r="E105" s="47">
        <f>SUM(E101:E104)</f>
        <v>271</v>
      </c>
      <c r="F105" s="47"/>
      <c r="G105" s="45"/>
      <c r="H105" s="46"/>
    </row>
    <row r="106" spans="2:8" x14ac:dyDescent="0.25">
      <c r="B106" s="65"/>
      <c r="C106" s="52" t="s">
        <v>25</v>
      </c>
      <c r="D106" s="7" t="s">
        <v>70</v>
      </c>
      <c r="E106" s="14">
        <v>225</v>
      </c>
      <c r="F106" s="4">
        <f>E106/E$112</f>
        <v>0.57106598984771573</v>
      </c>
      <c r="G106" s="44">
        <f>E106-E107</f>
        <v>156</v>
      </c>
      <c r="H106" s="46">
        <f>F106-F107</f>
        <v>0.39593908629441621</v>
      </c>
    </row>
    <row r="107" spans="2:8" x14ac:dyDescent="0.25">
      <c r="B107" s="65"/>
      <c r="C107" s="52"/>
      <c r="D107" s="7" t="s">
        <v>71</v>
      </c>
      <c r="E107" s="10">
        <v>69</v>
      </c>
      <c r="F107" s="4">
        <f>E107/E$112</f>
        <v>0.17512690355329949</v>
      </c>
      <c r="G107" s="44"/>
      <c r="H107" s="46"/>
    </row>
    <row r="108" spans="2:8" x14ac:dyDescent="0.25">
      <c r="B108" s="65"/>
      <c r="C108" s="52"/>
      <c r="D108" s="7" t="s">
        <v>72</v>
      </c>
      <c r="E108" s="28">
        <v>59</v>
      </c>
      <c r="F108" s="4">
        <f t="shared" ref="F108:F110" si="1">E108/E$112</f>
        <v>0.14974619289340102</v>
      </c>
      <c r="G108" s="44"/>
      <c r="H108" s="46"/>
    </row>
    <row r="109" spans="2:8" x14ac:dyDescent="0.25">
      <c r="B109" s="65"/>
      <c r="C109" s="52"/>
      <c r="D109" s="7" t="s">
        <v>73</v>
      </c>
      <c r="E109" s="28">
        <v>24</v>
      </c>
      <c r="F109" s="4">
        <f t="shared" si="1"/>
        <v>6.0913705583756347E-2</v>
      </c>
      <c r="G109" s="44"/>
      <c r="H109" s="46"/>
    </row>
    <row r="110" spans="2:8" x14ac:dyDescent="0.25">
      <c r="B110" s="65"/>
      <c r="C110" s="52"/>
      <c r="D110" s="7" t="s">
        <v>74</v>
      </c>
      <c r="E110" s="28">
        <v>16</v>
      </c>
      <c r="F110" s="4">
        <f t="shared" si="1"/>
        <v>4.060913705583756E-2</v>
      </c>
      <c r="G110" s="44"/>
      <c r="H110" s="46"/>
    </row>
    <row r="111" spans="2:8" x14ac:dyDescent="0.25">
      <c r="B111" s="65"/>
      <c r="C111" s="52"/>
      <c r="D111" s="7" t="s">
        <v>75</v>
      </c>
      <c r="E111" s="10">
        <v>1</v>
      </c>
      <c r="F111" s="4">
        <f>E111/E$112</f>
        <v>2.5380710659898475E-3</v>
      </c>
      <c r="G111" s="45"/>
      <c r="H111" s="46"/>
    </row>
    <row r="112" spans="2:8" x14ac:dyDescent="0.25">
      <c r="B112" s="65"/>
      <c r="C112" s="52"/>
      <c r="D112" s="17" t="s">
        <v>0</v>
      </c>
      <c r="E112" s="47">
        <f>SUM(E106:E111)</f>
        <v>394</v>
      </c>
      <c r="F112" s="47"/>
      <c r="G112" s="45"/>
      <c r="H112" s="46"/>
    </row>
    <row r="113" spans="2:11" x14ac:dyDescent="0.25">
      <c r="B113" s="65"/>
      <c r="C113" s="52" t="s">
        <v>19</v>
      </c>
      <c r="D113" s="7" t="s">
        <v>63</v>
      </c>
      <c r="E113" s="14">
        <v>128</v>
      </c>
      <c r="F113" s="4">
        <f>E113/E$116</f>
        <v>0.47940074906367042</v>
      </c>
      <c r="G113" s="44">
        <f>E113-E114</f>
        <v>9</v>
      </c>
      <c r="H113" s="46">
        <f>F113-F114</f>
        <v>3.3707865168539353E-2</v>
      </c>
    </row>
    <row r="114" spans="2:11" x14ac:dyDescent="0.25">
      <c r="B114" s="65"/>
      <c r="C114" s="52"/>
      <c r="D114" s="7" t="s">
        <v>64</v>
      </c>
      <c r="E114" s="10">
        <v>119</v>
      </c>
      <c r="F114" s="4">
        <f>E114/E$116</f>
        <v>0.44569288389513106</v>
      </c>
      <c r="G114" s="44"/>
      <c r="H114" s="46"/>
      <c r="K114" s="1" t="s">
        <v>32</v>
      </c>
    </row>
    <row r="115" spans="2:11" x14ac:dyDescent="0.25">
      <c r="B115" s="65"/>
      <c r="C115" s="52"/>
      <c r="D115" s="7" t="s">
        <v>65</v>
      </c>
      <c r="E115" s="13">
        <v>20</v>
      </c>
      <c r="F115" s="4">
        <f>E115/E$116</f>
        <v>7.4906367041198504E-2</v>
      </c>
      <c r="G115" s="44"/>
      <c r="H115" s="46"/>
    </row>
    <row r="116" spans="2:11" ht="13.5" thickBot="1" x14ac:dyDescent="0.3">
      <c r="B116" s="67"/>
      <c r="C116" s="53"/>
      <c r="D116" s="22" t="s">
        <v>0</v>
      </c>
      <c r="E116" s="76">
        <f>SUM(E113:E115)</f>
        <v>267</v>
      </c>
      <c r="F116" s="76"/>
      <c r="G116" s="54"/>
      <c r="H116" s="55"/>
    </row>
    <row r="117" spans="2:11" x14ac:dyDescent="0.25">
      <c r="B117" s="40" t="s">
        <v>17</v>
      </c>
      <c r="C117" s="49" t="s">
        <v>6</v>
      </c>
      <c r="D117" s="23" t="s">
        <v>132</v>
      </c>
      <c r="E117" s="19">
        <v>152</v>
      </c>
      <c r="F117" s="3">
        <f>E117/E$120</f>
        <v>0.44186046511627908</v>
      </c>
      <c r="G117" s="50">
        <f>E117-E118</f>
        <v>8</v>
      </c>
      <c r="H117" s="51">
        <f>F117-F118</f>
        <v>2.3255813953488358E-2</v>
      </c>
    </row>
    <row r="118" spans="2:11" x14ac:dyDescent="0.25">
      <c r="B118" s="41"/>
      <c r="C118" s="43"/>
      <c r="D118" s="24" t="s">
        <v>133</v>
      </c>
      <c r="E118" s="28">
        <v>144</v>
      </c>
      <c r="F118" s="4">
        <f>E118/E$120</f>
        <v>0.41860465116279072</v>
      </c>
      <c r="G118" s="44"/>
      <c r="H118" s="46"/>
    </row>
    <row r="119" spans="2:11" x14ac:dyDescent="0.25">
      <c r="B119" s="41"/>
      <c r="C119" s="43"/>
      <c r="D119" s="24" t="s">
        <v>134</v>
      </c>
      <c r="E119" s="28">
        <v>48</v>
      </c>
      <c r="F119" s="4">
        <f>E119/E$120</f>
        <v>0.13953488372093023</v>
      </c>
      <c r="G119" s="44"/>
      <c r="H119" s="46"/>
    </row>
    <row r="120" spans="2:11" x14ac:dyDescent="0.25">
      <c r="B120" s="41"/>
      <c r="C120" s="43"/>
      <c r="D120" s="25" t="s">
        <v>0</v>
      </c>
      <c r="E120" s="47">
        <f>SUM(E117:E119)</f>
        <v>344</v>
      </c>
      <c r="F120" s="47"/>
      <c r="G120" s="45"/>
      <c r="H120" s="46"/>
    </row>
    <row r="121" spans="2:11" x14ac:dyDescent="0.25">
      <c r="B121" s="41"/>
      <c r="C121" s="43" t="s">
        <v>8</v>
      </c>
      <c r="D121" s="24" t="s">
        <v>135</v>
      </c>
      <c r="E121" s="14">
        <v>165</v>
      </c>
      <c r="F121" s="4">
        <f>E121/E$124</f>
        <v>0.50613496932515334</v>
      </c>
      <c r="G121" s="44">
        <f>E121-E122</f>
        <v>70</v>
      </c>
      <c r="H121" s="46">
        <f>F121-F122</f>
        <v>0.21472392638036808</v>
      </c>
    </row>
    <row r="122" spans="2:11" x14ac:dyDescent="0.25">
      <c r="B122" s="41"/>
      <c r="C122" s="43"/>
      <c r="D122" s="24" t="s">
        <v>136</v>
      </c>
      <c r="E122" s="28">
        <v>95</v>
      </c>
      <c r="F122" s="4">
        <f>E122/E$124</f>
        <v>0.29141104294478526</v>
      </c>
      <c r="G122" s="45"/>
      <c r="H122" s="46"/>
    </row>
    <row r="123" spans="2:11" x14ac:dyDescent="0.25">
      <c r="B123" s="41"/>
      <c r="C123" s="43"/>
      <c r="D123" s="24" t="s">
        <v>137</v>
      </c>
      <c r="E123" s="28">
        <v>66</v>
      </c>
      <c r="F123" s="4">
        <f>E123/E$124</f>
        <v>0.20245398773006135</v>
      </c>
      <c r="G123" s="45"/>
      <c r="H123" s="46"/>
    </row>
    <row r="124" spans="2:11" x14ac:dyDescent="0.25">
      <c r="B124" s="41"/>
      <c r="C124" s="43"/>
      <c r="D124" s="25" t="s">
        <v>0</v>
      </c>
      <c r="E124" s="47">
        <f>SUM(E121:E123)</f>
        <v>326</v>
      </c>
      <c r="F124" s="47"/>
      <c r="G124" s="45"/>
      <c r="H124" s="46"/>
    </row>
    <row r="125" spans="2:11" ht="13.5" thickBot="1" x14ac:dyDescent="0.3">
      <c r="B125" s="42"/>
      <c r="C125" s="29" t="s">
        <v>7</v>
      </c>
      <c r="D125" s="87" t="s">
        <v>131</v>
      </c>
      <c r="E125" s="88"/>
      <c r="F125" s="88"/>
      <c r="G125" s="88"/>
      <c r="H125" s="89"/>
    </row>
  </sheetData>
  <sortState xmlns:xlrd2="http://schemas.microsoft.com/office/spreadsheetml/2017/richdata2" ref="D68:E71">
    <sortCondition descending="1" ref="E68:E71"/>
  </sortState>
  <mergeCells count="81">
    <mergeCell ref="G2:H2"/>
    <mergeCell ref="C37:C43"/>
    <mergeCell ref="E43:F43"/>
    <mergeCell ref="E24:F24"/>
    <mergeCell ref="C25:C29"/>
    <mergeCell ref="G25:G29"/>
    <mergeCell ref="H25:H29"/>
    <mergeCell ref="E29:F29"/>
    <mergeCell ref="C30:C32"/>
    <mergeCell ref="G30:G32"/>
    <mergeCell ref="H30:H32"/>
    <mergeCell ref="E32:F32"/>
    <mergeCell ref="C33:C36"/>
    <mergeCell ref="G33:G36"/>
    <mergeCell ref="G20:H24"/>
    <mergeCell ref="D41:F42"/>
    <mergeCell ref="B37:B72"/>
    <mergeCell ref="C59:C63"/>
    <mergeCell ref="G59:G63"/>
    <mergeCell ref="H59:H63"/>
    <mergeCell ref="E46:F46"/>
    <mergeCell ref="E63:F63"/>
    <mergeCell ref="C64:C65"/>
    <mergeCell ref="C66:C72"/>
    <mergeCell ref="E72:F72"/>
    <mergeCell ref="G64:H65"/>
    <mergeCell ref="E64:F64"/>
    <mergeCell ref="E65:F65"/>
    <mergeCell ref="B73:B116"/>
    <mergeCell ref="C73:C96"/>
    <mergeCell ref="E96:F96"/>
    <mergeCell ref="C97:C100"/>
    <mergeCell ref="G97:G100"/>
    <mergeCell ref="E116:F116"/>
    <mergeCell ref="C101:C105"/>
    <mergeCell ref="G101:G105"/>
    <mergeCell ref="E100:F100"/>
    <mergeCell ref="B3:B36"/>
    <mergeCell ref="C3:C10"/>
    <mergeCell ref="E10:F10"/>
    <mergeCell ref="C11:C15"/>
    <mergeCell ref="G11:G15"/>
    <mergeCell ref="E15:F15"/>
    <mergeCell ref="C16:C19"/>
    <mergeCell ref="G16:G19"/>
    <mergeCell ref="E19:F19"/>
    <mergeCell ref="C20:C24"/>
    <mergeCell ref="C113:C116"/>
    <mergeCell ref="G113:G116"/>
    <mergeCell ref="H33:H36"/>
    <mergeCell ref="E36:F36"/>
    <mergeCell ref="C47:C58"/>
    <mergeCell ref="E58:F58"/>
    <mergeCell ref="C44:C46"/>
    <mergeCell ref="G44:G46"/>
    <mergeCell ref="H44:H46"/>
    <mergeCell ref="H97:H100"/>
    <mergeCell ref="H113:H116"/>
    <mergeCell ref="H101:H105"/>
    <mergeCell ref="E105:F105"/>
    <mergeCell ref="C106:C112"/>
    <mergeCell ref="G106:G112"/>
    <mergeCell ref="H106:H112"/>
    <mergeCell ref="E112:F112"/>
    <mergeCell ref="B117:B125"/>
    <mergeCell ref="C121:C124"/>
    <mergeCell ref="G121:G124"/>
    <mergeCell ref="H121:H124"/>
    <mergeCell ref="E124:F124"/>
    <mergeCell ref="C117:C120"/>
    <mergeCell ref="G117:G120"/>
    <mergeCell ref="H117:H120"/>
    <mergeCell ref="E120:F120"/>
    <mergeCell ref="D125:H125"/>
    <mergeCell ref="G3:H10"/>
    <mergeCell ref="G37:H43"/>
    <mergeCell ref="G47:H58"/>
    <mergeCell ref="G66:H72"/>
    <mergeCell ref="G73:H96"/>
    <mergeCell ref="H11:H15"/>
    <mergeCell ref="H16:H19"/>
  </mergeCells>
  <conditionalFormatting sqref="A2:G2 D96:E96 D10:E10 C20:C23 D58:E58 D72:E72 A1:XFD1 A126:XFD1048576 B73:F73 D116:E116 D105:E105 C106:H110 D112:E112 B3:F3 D29:E29 D32:E32 C33:C35 C11:H11 D15:E15 C47:F47 C59:D62 C121:C123 C66:F66 D20:G20 D24:E24 A117:C117 D117:H119 D120:E120 C118:F119 D121:H121 D124:E124 C125:D125 C97:H99 C113:H115 C101:H104 D122:F123 C25:H28 C30:H31 D33:H33 D36:E36 D34:F35 C16:H18 D19:E19 E59:H59 D63:E63 C64:E65 E60:F62 D43:E43 A37:F37 D38:F40 D67:F71 C44:D45 E44:H44 D46:E46 E45:F45 D74:F95 D100:E100 D107:F111 D4:F9 D21:F23 D12:F14 A3:A36 D41 D48:F57 A118:A125 A38:A116 I2:XFD125 G64">
    <cfRule type="cellIs" dxfId="8" priority="10" operator="equal">
      <formula>0</formula>
    </cfRule>
  </conditionalFormatting>
  <conditionalFormatting sqref="C20:C23 A1:XFD2 A126:XFD1048576 B73:F73 C96:E96 D116:E116 D105:E105 C106:H110 D112:E112 B3:F3 C10:E10 D29:E29 D32:E32 C33:C35 C11:H11 D15:E15 C58:E58 C59:D62 C121:C123 C72:E72 D20:G20 D24:E24 A117:C117 D117:H119 D120:E120 C118:F119 D121:H121 D124:E124 C125:D125 C97:H99 C113:H115 C101:H104 D122:F123 C25:H28 C30:H31 D33:H33 D36:E36 D34:F35 C16:H18 D19:E19 E59:H59 D63:E63 C64:E65 E60:F62 A37:F37 C43:E43 C38:F40 C66:F71 C44:D45 E44:H44 D46:E46 E45:F45 C74:F95 D100:E100 D107:F111 C4:F9 D21:F23 D12:F14 A3:A36 C42 C41:D41 C47:F57 A118:A125 A38:A116 I3:XFD125 G64">
    <cfRule type="cellIs" dxfId="7" priority="8" operator="equal">
      <formula>"I"</formula>
    </cfRule>
    <cfRule type="cellIs" dxfId="6" priority="9" operator="equal">
      <formula>"N"</formula>
    </cfRule>
  </conditionalFormatting>
  <conditionalFormatting sqref="G3">
    <cfRule type="cellIs" dxfId="5" priority="6" operator="equal">
      <formula>0</formula>
    </cfRule>
  </conditionalFormatting>
  <conditionalFormatting sqref="G3">
    <cfRule type="cellIs" dxfId="4" priority="4" operator="equal">
      <formula>"I"</formula>
    </cfRule>
    <cfRule type="cellIs" dxfId="3" priority="5" operator="equal">
      <formula>"N"</formula>
    </cfRule>
  </conditionalFormatting>
  <conditionalFormatting sqref="G66">
    <cfRule type="cellIs" dxfId="2" priority="3" operator="equal">
      <formula>0</formula>
    </cfRule>
  </conditionalFormatting>
  <conditionalFormatting sqref="G66">
    <cfRule type="cellIs" dxfId="1" priority="1" operator="equal">
      <formula>"I"</formula>
    </cfRule>
    <cfRule type="cellIs" dxfId="0" priority="2" operator="equal">
      <formula>"N"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Caprice</dc:creator>
  <cp:lastModifiedBy>Caprice</cp:lastModifiedBy>
  <cp:lastPrinted>2022-05-31T13:17:32Z</cp:lastPrinted>
  <dcterms:created xsi:type="dcterms:W3CDTF">2022-02-22T20:46:44Z</dcterms:created>
  <dcterms:modified xsi:type="dcterms:W3CDTF">2022-08-01T03:09:27Z</dcterms:modified>
</cp:coreProperties>
</file>