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8_{5B061A22-164C-40AD-BB30-C50B5F83A704}" xr6:coauthVersionLast="47" xr6:coauthVersionMax="47" xr10:uidLastSave="{00000000-0000-0000-0000-000000000000}"/>
  <bookViews>
    <workbookView xWindow="-28920" yWindow="-120" windowWidth="29040" windowHeight="158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4" i="11" l="1"/>
  <c r="F122" i="11" s="1"/>
  <c r="E37" i="11"/>
  <c r="F36" i="11" s="1"/>
  <c r="E31" i="11"/>
  <c r="F30" i="11" s="1"/>
  <c r="E50" i="11"/>
  <c r="F46" i="11" s="1"/>
  <c r="G45" i="11"/>
  <c r="E44" i="11"/>
  <c r="F40" i="11" s="1"/>
  <c r="E67" i="11"/>
  <c r="F65" i="11" s="1"/>
  <c r="G64" i="11"/>
  <c r="E63" i="11"/>
  <c r="F61" i="11" s="1"/>
  <c r="G59" i="11"/>
  <c r="E13" i="11"/>
  <c r="F9" i="11" s="1"/>
  <c r="G32" i="11"/>
  <c r="E24" i="11"/>
  <c r="F23" i="11" s="1"/>
  <c r="E119" i="11"/>
  <c r="G93" i="11"/>
  <c r="G120" i="11"/>
  <c r="G117" i="11"/>
  <c r="E116" i="11"/>
  <c r="F115" i="11" s="1"/>
  <c r="G112" i="11"/>
  <c r="F121" i="11" l="1"/>
  <c r="F123" i="11"/>
  <c r="F48" i="11"/>
  <c r="F11" i="11"/>
  <c r="F10" i="11"/>
  <c r="F22" i="11"/>
  <c r="F21" i="11"/>
  <c r="F20" i="11"/>
  <c r="F35" i="11"/>
  <c r="F34" i="11"/>
  <c r="F42" i="11"/>
  <c r="F59" i="11"/>
  <c r="F45" i="11"/>
  <c r="H45" i="11" s="1"/>
  <c r="F49" i="11"/>
  <c r="F47" i="11"/>
  <c r="F43" i="11"/>
  <c r="F112" i="11"/>
  <c r="F113" i="11"/>
  <c r="F60" i="11"/>
  <c r="F114" i="11"/>
  <c r="F62" i="11"/>
  <c r="F64" i="11"/>
  <c r="F117" i="11"/>
  <c r="F41" i="11"/>
  <c r="F118" i="11"/>
  <c r="F120" i="11"/>
  <c r="F66" i="11"/>
  <c r="F38" i="11"/>
  <c r="F39" i="11"/>
  <c r="F32" i="11"/>
  <c r="F33" i="11"/>
  <c r="F18" i="11"/>
  <c r="F19" i="11"/>
  <c r="F8" i="11"/>
  <c r="F12" i="11"/>
  <c r="G18" i="11"/>
  <c r="E73" i="11"/>
  <c r="E58" i="11"/>
  <c r="G28" i="11"/>
  <c r="E27" i="11"/>
  <c r="G25" i="11"/>
  <c r="E17" i="11"/>
  <c r="G14" i="11"/>
  <c r="G8" i="11"/>
  <c r="E7" i="11"/>
  <c r="E106" i="11"/>
  <c r="G103" i="11"/>
  <c r="E102" i="11"/>
  <c r="G99" i="11"/>
  <c r="H120" i="11" l="1"/>
  <c r="H117" i="11"/>
  <c r="H32" i="11"/>
  <c r="F105" i="11"/>
  <c r="F104" i="11"/>
  <c r="F103" i="11"/>
  <c r="F100" i="11"/>
  <c r="F99" i="11"/>
  <c r="F101" i="11"/>
  <c r="F72" i="11"/>
  <c r="F70" i="11"/>
  <c r="F69" i="11"/>
  <c r="F68" i="11"/>
  <c r="F71" i="11"/>
  <c r="F57" i="11"/>
  <c r="F56" i="11"/>
  <c r="F51" i="11"/>
  <c r="F55" i="11"/>
  <c r="F54" i="11"/>
  <c r="F53" i="11"/>
  <c r="F52" i="11"/>
  <c r="F29" i="11"/>
  <c r="F28" i="11"/>
  <c r="F25" i="11"/>
  <c r="F26" i="11"/>
  <c r="F14" i="11"/>
  <c r="F15" i="11"/>
  <c r="F16" i="11"/>
  <c r="F4" i="11"/>
  <c r="F6" i="11"/>
  <c r="F5" i="11"/>
  <c r="F3" i="11"/>
  <c r="H59" i="11"/>
  <c r="H64" i="11"/>
  <c r="H112" i="11"/>
  <c r="H18" i="11"/>
  <c r="H25" i="11" l="1"/>
  <c r="H28" i="11"/>
  <c r="H8" i="11"/>
  <c r="H14" i="11"/>
  <c r="H99" i="11"/>
  <c r="H103" i="11"/>
  <c r="E111" i="11" l="1"/>
  <c r="G107" i="11"/>
  <c r="E98" i="11"/>
  <c r="E92" i="11"/>
  <c r="F89" i="11" l="1"/>
  <c r="F77" i="11"/>
  <c r="F88" i="11"/>
  <c r="F76" i="11"/>
  <c r="F78" i="11"/>
  <c r="F87" i="11"/>
  <c r="F75" i="11"/>
  <c r="F90" i="11"/>
  <c r="F86" i="11"/>
  <c r="F74" i="11"/>
  <c r="F85" i="11"/>
  <c r="F84" i="11"/>
  <c r="F80" i="11"/>
  <c r="F83" i="11"/>
  <c r="F82" i="11"/>
  <c r="F81" i="11"/>
  <c r="F91" i="11"/>
  <c r="F79" i="11"/>
  <c r="F97" i="11"/>
  <c r="F96" i="11"/>
  <c r="F95" i="11"/>
  <c r="F94" i="11"/>
  <c r="F93" i="11"/>
  <c r="F108" i="11"/>
  <c r="F107" i="11"/>
  <c r="F110" i="11"/>
  <c r="F109" i="11"/>
  <c r="H107" i="11" l="1"/>
  <c r="H93" i="11"/>
</calcChain>
</file>

<file path=xl/sharedStrings.xml><?xml version="1.0" encoding="utf-8"?>
<sst xmlns="http://schemas.openxmlformats.org/spreadsheetml/2006/main" count="159" uniqueCount="135">
  <si>
    <t>Total</t>
  </si>
  <si>
    <t>Margin</t>
  </si>
  <si>
    <t>Votes</t>
  </si>
  <si>
    <t>Hawaii</t>
  </si>
  <si>
    <t>%</t>
  </si>
  <si>
    <t>Oahu</t>
  </si>
  <si>
    <t>Hanalei</t>
  </si>
  <si>
    <t>Waimea</t>
  </si>
  <si>
    <t>Lihue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</si>
  <si>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</si>
  <si>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</si>
  <si>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</si>
  <si>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</si>
  <si>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</si>
  <si>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</si>
  <si>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</si>
  <si>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</si>
  <si>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</si>
  <si>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</si>
  <si>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</si>
  <si>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</si>
  <si>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</si>
  <si>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</si>
  <si>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</si>
  <si>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</si>
  <si>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</si>
  <si>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</si>
  <si>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</si>
  <si>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</si>
  <si>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</si>
  <si>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</si>
  <si>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</si>
  <si>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</si>
  <si>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</si>
  <si>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S. K. Kaai</t>
  </si>
  <si>
    <t>H. N. Kahulu</t>
  </si>
  <si>
    <t>P. Haupu</t>
  </si>
  <si>
    <t>S. Kipi</t>
  </si>
  <si>
    <t>P. Haui</t>
  </si>
  <si>
    <t>D. B. Wahino</t>
  </si>
  <si>
    <t>J. Nawahi</t>
  </si>
  <si>
    <t>L. Kama</t>
  </si>
  <si>
    <t>S. Kauhane</t>
  </si>
  <si>
    <t>J. H. S. Martin</t>
  </si>
  <si>
    <t>S. B. Puimana</t>
  </si>
  <si>
    <t>J. Kahuila</t>
  </si>
  <si>
    <t>W. Kekaula</t>
  </si>
  <si>
    <t>J. N. Kapahu</t>
  </si>
  <si>
    <t>D. H. Nahinu</t>
  </si>
  <si>
    <t>Samuel K. Kaai</t>
  </si>
  <si>
    <t>K. Kamauoha</t>
  </si>
  <si>
    <t>K. Kuaimoku</t>
  </si>
  <si>
    <t>M. Barrett</t>
  </si>
  <si>
    <t>J. N. Kaia</t>
  </si>
  <si>
    <t>R. P. Kuikahi</t>
  </si>
  <si>
    <t>J. K. Kaunamano</t>
  </si>
  <si>
    <t>P. Kaaekuahiwi</t>
  </si>
  <si>
    <t>S. Kamelamela</t>
  </si>
  <si>
    <t>S. A. W. Mio</t>
  </si>
  <si>
    <t>D. S. Kupahu</t>
  </si>
  <si>
    <t>S. Aiwohi</t>
  </si>
  <si>
    <t>J. D. Halai</t>
  </si>
  <si>
    <t>L. Aholo</t>
  </si>
  <si>
    <t>G. W. Napaopao</t>
  </si>
  <si>
    <t>S. Kamehakau</t>
  </si>
  <si>
    <t>G. W. Pehu</t>
  </si>
  <si>
    <t>L. Kehipio</t>
  </si>
  <si>
    <t>G. B. Kalaaukane</t>
  </si>
  <si>
    <t>A. J. Kaukau</t>
  </si>
  <si>
    <t>D. M. Kalama</t>
  </si>
  <si>
    <t>J. Y. Kanehoa</t>
  </si>
  <si>
    <t>J. A. Nahaku</t>
  </si>
  <si>
    <t>D. K. Naiapaakai</t>
  </si>
  <si>
    <t>J. W. Lonoaea</t>
  </si>
  <si>
    <t>Thomas N. Birch</t>
  </si>
  <si>
    <t>Nauhiwa</t>
  </si>
  <si>
    <t>L. W. Papalimu</t>
  </si>
  <si>
    <t>N. Kepoikai</t>
  </si>
  <si>
    <t>J. Kamakele</t>
  </si>
  <si>
    <t>J. Kealoalii</t>
  </si>
  <si>
    <t>C. K. Kapule</t>
  </si>
  <si>
    <t>J. Kalama</t>
  </si>
  <si>
    <t>W. T. Cooper</t>
  </si>
  <si>
    <t>J. P. Green</t>
  </si>
  <si>
    <t>C. K. Kakani</t>
  </si>
  <si>
    <t>E. Helekunihi</t>
  </si>
  <si>
    <t>D. B. Mahoe</t>
  </si>
  <si>
    <t>S. K. Kupihea</t>
  </si>
  <si>
    <t>D. W. Kaino</t>
  </si>
  <si>
    <t>Nazareta</t>
  </si>
  <si>
    <t>J. Kainapihaole</t>
  </si>
  <si>
    <t>E. P. Kamaipelekano</t>
  </si>
  <si>
    <t>D. Kaukeha</t>
  </si>
  <si>
    <t>H. J. Wana</t>
  </si>
  <si>
    <t>S. Kaiu?</t>
  </si>
  <si>
    <t>M. ?. K??h??h?</t>
  </si>
  <si>
    <t>P. F. Koakano</t>
  </si>
  <si>
    <t>G. W. Li??alani</t>
  </si>
  <si>
    <t>J. Kauai</t>
  </si>
  <si>
    <t>S. K. K?????</t>
  </si>
  <si>
    <t>S. B. Dole</t>
  </si>
  <si>
    <t>N. Kahele</t>
  </si>
  <si>
    <t>E. Mikalemi</t>
  </si>
  <si>
    <t>W. L. Moehonua</t>
  </si>
  <si>
    <t>J. Kakina</t>
  </si>
  <si>
    <t>J. Kahai</t>
  </si>
  <si>
    <t>W. C. jones</t>
  </si>
  <si>
    <t>Z. Poli</t>
  </si>
  <si>
    <t>J. O. Carter</t>
  </si>
  <si>
    <t>A. Kalauli</t>
  </si>
  <si>
    <t>D. Kahanu</t>
  </si>
  <si>
    <t>D. Malo</t>
  </si>
  <si>
    <t>G. W. Pilipo</t>
  </si>
  <si>
    <t>H. L. Sheldon</t>
  </si>
  <si>
    <t>W. S. Pahukula</t>
  </si>
  <si>
    <t>J. K. Unauna</t>
  </si>
  <si>
    <t>W. M. Gibson</t>
  </si>
  <si>
    <t>C. C. Harris</t>
  </si>
  <si>
    <t>J. Kaili</t>
  </si>
  <si>
    <t>scattering</t>
  </si>
  <si>
    <t>J. A. Commins</t>
  </si>
  <si>
    <t>J. P. Kamai</t>
  </si>
  <si>
    <t>C. H. Judd</t>
  </si>
  <si>
    <t>W. C. Lane</t>
  </si>
  <si>
    <t>J. Kupau</t>
  </si>
  <si>
    <t>W. H. Uaua</t>
  </si>
  <si>
    <t>S. M. Naukana</t>
  </si>
  <si>
    <t>J. N. Kaiaikawaha</t>
  </si>
  <si>
    <t>J. N. Painuli</t>
  </si>
  <si>
    <t>Z. Y. Squires</t>
  </si>
  <si>
    <t>J. Komoikehueha</t>
  </si>
  <si>
    <t>S. Kaanaana</t>
  </si>
  <si>
    <t>W. Pinehasa Wood</t>
  </si>
  <si>
    <t>H. U. Mahi</t>
  </si>
  <si>
    <t>S. W. Mahelona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</si>
</sst>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5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3" fontId="3" fillId="2" borderId="4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K124"/>
  <sheetViews>
    <sheetView tabSelected="1" zoomScaleNormal="100" workbookViewId="0">
      <pane xSplit="3" ySplit="2" topLeftCell="D80" activePane="bottomRight" state="frozen"/>
      <selection pane="topRight" activeCell="D1" sqref="D1"/>
      <selection pane="bottomLeft" activeCell="A3" sqref="A3"/>
      <selection pane="bottomRight" activeCell="J103" sqref="J103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6.7109375" style="8" customWidth="1"/>
    <col min="6" max="6" width="6.7109375" style="1" customWidth="1"/>
    <col min="7" max="7" width="6.85546875" style="1" customWidth="1"/>
    <col min="8" max="8" width="7" style="1" bestFit="1" customWidth="1"/>
    <col min="9" max="9" width="2.5703125" style="1" customWidth="1"/>
    <col min="10" max="16384" width="9.140625" style="1"/>
  </cols>
  <sheetData>
    <row r="1" spans="2:8" ht="13.5" thickBot="1" x14ac:dyDescent="0.3"/>
    <row r="2" spans="2:8" s="2" customFormat="1" ht="15.75" thickBot="1" x14ac:dyDescent="0.3">
      <c r="B2" s="5" t="s">
        <v>18</v>
      </c>
      <c r="C2" s="15" t="s">
        <v>21</v>
      </c>
      <c r="D2" s="5" t="s">
        <v>31</v>
      </c>
      <c r="E2" s="9" t="s">
        <v>2</v>
      </c>
      <c r="F2" s="6" t="s">
        <v>4</v>
      </c>
      <c r="G2" s="79" t="s">
        <v>1</v>
      </c>
      <c r="H2" s="80"/>
    </row>
    <row r="3" spans="2:8" s="2" customFormat="1" ht="12.75" customHeight="1" x14ac:dyDescent="0.25">
      <c r="B3" s="66" t="s">
        <v>3</v>
      </c>
      <c r="C3" s="70" t="s">
        <v>22</v>
      </c>
      <c r="D3" s="20" t="s">
        <v>36</v>
      </c>
      <c r="E3" s="19">
        <v>395</v>
      </c>
      <c r="F3" s="3">
        <f>E3/E$7</f>
        <v>0.61670569867291181</v>
      </c>
      <c r="G3" s="29" t="s">
        <v>33</v>
      </c>
      <c r="H3" s="30"/>
    </row>
    <row r="4" spans="2:8" s="2" customFormat="1" ht="12.75" customHeight="1" x14ac:dyDescent="0.25">
      <c r="B4" s="67"/>
      <c r="C4" s="54"/>
      <c r="D4" s="7" t="s">
        <v>37</v>
      </c>
      <c r="E4" s="14">
        <v>387</v>
      </c>
      <c r="F4" s="4">
        <f>E4/E$7</f>
        <v>0.60421545667447307</v>
      </c>
      <c r="G4" s="31"/>
      <c r="H4" s="32"/>
    </row>
    <row r="5" spans="2:8" s="2" customFormat="1" ht="12.75" customHeight="1" x14ac:dyDescent="0.25">
      <c r="B5" s="67"/>
      <c r="C5" s="54"/>
      <c r="D5" s="7" t="s">
        <v>39</v>
      </c>
      <c r="E5" s="13">
        <v>291</v>
      </c>
      <c r="F5" s="4">
        <f>E5/E$7</f>
        <v>0.45433255269320844</v>
      </c>
      <c r="G5" s="31"/>
      <c r="H5" s="32"/>
    </row>
    <row r="6" spans="2:8" s="2" customFormat="1" ht="12.75" customHeight="1" x14ac:dyDescent="0.25">
      <c r="B6" s="67"/>
      <c r="C6" s="54"/>
      <c r="D6" s="7" t="s">
        <v>38</v>
      </c>
      <c r="E6" s="13">
        <v>208</v>
      </c>
      <c r="F6" s="4">
        <f>E6/E$7</f>
        <v>0.32474629195940674</v>
      </c>
      <c r="G6" s="31"/>
      <c r="H6" s="32"/>
    </row>
    <row r="7" spans="2:8" s="2" customFormat="1" ht="12.75" customHeight="1" x14ac:dyDescent="0.25">
      <c r="B7" s="67"/>
      <c r="C7" s="54"/>
      <c r="D7" s="17" t="s">
        <v>0</v>
      </c>
      <c r="E7" s="46">
        <f>SUM(E3:E6)/2</f>
        <v>640.5</v>
      </c>
      <c r="F7" s="46"/>
      <c r="G7" s="33"/>
      <c r="H7" s="34"/>
    </row>
    <row r="8" spans="2:8" s="2" customFormat="1" ht="12.75" customHeight="1" x14ac:dyDescent="0.25">
      <c r="B8" s="67"/>
      <c r="C8" s="71" t="s">
        <v>15</v>
      </c>
      <c r="D8" s="7" t="s">
        <v>54</v>
      </c>
      <c r="E8" s="14">
        <v>126</v>
      </c>
      <c r="F8" s="4">
        <f>E8/E$13</f>
        <v>0.47191011235955055</v>
      </c>
      <c r="G8" s="62">
        <f>E8-E9</f>
        <v>22</v>
      </c>
      <c r="H8" s="57">
        <f>F8-F9</f>
        <v>8.2397003745318331E-2</v>
      </c>
    </row>
    <row r="9" spans="2:8" s="2" customFormat="1" ht="12.75" customHeight="1" x14ac:dyDescent="0.25">
      <c r="B9" s="67"/>
      <c r="C9" s="72"/>
      <c r="D9" s="7" t="s">
        <v>55</v>
      </c>
      <c r="E9" s="13">
        <v>104</v>
      </c>
      <c r="F9" s="4">
        <f>E9/E$13</f>
        <v>0.38951310861423222</v>
      </c>
      <c r="G9" s="63"/>
      <c r="H9" s="58"/>
    </row>
    <row r="10" spans="2:8" s="2" customFormat="1" ht="12.75" customHeight="1" x14ac:dyDescent="0.25">
      <c r="B10" s="67"/>
      <c r="C10" s="72"/>
      <c r="D10" s="7" t="s">
        <v>56</v>
      </c>
      <c r="E10" s="27">
        <v>17</v>
      </c>
      <c r="F10" s="4">
        <f t="shared" ref="F10:F11" si="0">E10/E$13</f>
        <v>6.3670411985018729E-2</v>
      </c>
      <c r="G10" s="63"/>
      <c r="H10" s="58"/>
    </row>
    <row r="11" spans="2:8" s="2" customFormat="1" ht="12.75" customHeight="1" x14ac:dyDescent="0.25">
      <c r="B11" s="67"/>
      <c r="C11" s="72"/>
      <c r="D11" s="7" t="s">
        <v>57</v>
      </c>
      <c r="E11" s="27">
        <v>16</v>
      </c>
      <c r="F11" s="4">
        <f t="shared" si="0"/>
        <v>5.9925093632958802E-2</v>
      </c>
      <c r="G11" s="63"/>
      <c r="H11" s="58"/>
    </row>
    <row r="12" spans="2:8" s="2" customFormat="1" ht="12.75" customHeight="1" x14ac:dyDescent="0.25">
      <c r="B12" s="67"/>
      <c r="C12" s="72"/>
      <c r="D12" s="7" t="s">
        <v>58</v>
      </c>
      <c r="E12" s="27">
        <v>4</v>
      </c>
      <c r="F12" s="4">
        <f>E12/E$13</f>
        <v>1.4981273408239701E-2</v>
      </c>
      <c r="G12" s="63"/>
      <c r="H12" s="58"/>
    </row>
    <row r="13" spans="2:8" s="2" customFormat="1" ht="12.75" customHeight="1" x14ac:dyDescent="0.25">
      <c r="B13" s="67"/>
      <c r="C13" s="73"/>
      <c r="D13" s="17" t="s">
        <v>0</v>
      </c>
      <c r="E13" s="74">
        <f>SUM(E8:E12)</f>
        <v>267</v>
      </c>
      <c r="F13" s="75"/>
      <c r="G13" s="64"/>
      <c r="H13" s="65"/>
    </row>
    <row r="14" spans="2:8" s="2" customFormat="1" ht="12.75" customHeight="1" x14ac:dyDescent="0.25">
      <c r="B14" s="67"/>
      <c r="C14" s="71" t="s">
        <v>12</v>
      </c>
      <c r="D14" s="7" t="s">
        <v>59</v>
      </c>
      <c r="E14" s="14">
        <v>215</v>
      </c>
      <c r="F14" s="4">
        <f>E14/E$17</f>
        <v>0.44238683127572015</v>
      </c>
      <c r="G14" s="62">
        <f>E14-E15</f>
        <v>52</v>
      </c>
      <c r="H14" s="57">
        <f>F14-F15</f>
        <v>0.10699588477366251</v>
      </c>
    </row>
    <row r="15" spans="2:8" s="2" customFormat="1" ht="12.75" customHeight="1" x14ac:dyDescent="0.25">
      <c r="B15" s="67"/>
      <c r="C15" s="72"/>
      <c r="D15" s="7" t="s">
        <v>60</v>
      </c>
      <c r="E15" s="13">
        <v>163</v>
      </c>
      <c r="F15" s="4">
        <f>E15/E$17</f>
        <v>0.33539094650205764</v>
      </c>
      <c r="G15" s="76"/>
      <c r="H15" s="58"/>
    </row>
    <row r="16" spans="2:8" s="2" customFormat="1" ht="12.75" customHeight="1" x14ac:dyDescent="0.25">
      <c r="B16" s="67"/>
      <c r="C16" s="72"/>
      <c r="D16" s="21" t="s">
        <v>61</v>
      </c>
      <c r="E16" s="13">
        <v>108</v>
      </c>
      <c r="F16" s="4">
        <f>E16/E$17</f>
        <v>0.22222222222222221</v>
      </c>
      <c r="G16" s="76"/>
      <c r="H16" s="58"/>
    </row>
    <row r="17" spans="2:8" s="2" customFormat="1" ht="12.75" customHeight="1" x14ac:dyDescent="0.25">
      <c r="B17" s="67"/>
      <c r="C17" s="73"/>
      <c r="D17" s="17" t="s">
        <v>0</v>
      </c>
      <c r="E17" s="74">
        <f>SUM(E14:E16)</f>
        <v>486</v>
      </c>
      <c r="F17" s="75"/>
      <c r="G17" s="64"/>
      <c r="H17" s="65"/>
    </row>
    <row r="18" spans="2:8" s="2" customFormat="1" ht="12.75" customHeight="1" x14ac:dyDescent="0.25">
      <c r="B18" s="67"/>
      <c r="C18" s="71" t="s">
        <v>26</v>
      </c>
      <c r="D18" s="7" t="s">
        <v>48</v>
      </c>
      <c r="E18" s="14">
        <v>74</v>
      </c>
      <c r="F18" s="4">
        <f>E18/E$24</f>
        <v>0.30204081632653063</v>
      </c>
      <c r="G18" s="62">
        <f>E18-E19</f>
        <v>11</v>
      </c>
      <c r="H18" s="57">
        <f>F18-F19</f>
        <v>4.4897959183673508E-2</v>
      </c>
    </row>
    <row r="19" spans="2:8" s="2" customFormat="1" ht="12.75" customHeight="1" x14ac:dyDescent="0.25">
      <c r="B19" s="67"/>
      <c r="C19" s="72"/>
      <c r="D19" s="7" t="s">
        <v>49</v>
      </c>
      <c r="E19" s="13">
        <v>63</v>
      </c>
      <c r="F19" s="4">
        <f>E19/E$24</f>
        <v>0.25714285714285712</v>
      </c>
      <c r="G19" s="63"/>
      <c r="H19" s="58"/>
    </row>
    <row r="20" spans="2:8" s="2" customFormat="1" ht="12.75" customHeight="1" x14ac:dyDescent="0.25">
      <c r="B20" s="67"/>
      <c r="C20" s="72"/>
      <c r="D20" s="7" t="s">
        <v>50</v>
      </c>
      <c r="E20" s="27">
        <v>59</v>
      </c>
      <c r="F20" s="4">
        <f t="shared" ref="F20:F22" si="1">E20/E$24</f>
        <v>0.24081632653061225</v>
      </c>
      <c r="G20" s="63"/>
      <c r="H20" s="58"/>
    </row>
    <row r="21" spans="2:8" s="2" customFormat="1" ht="12.75" customHeight="1" x14ac:dyDescent="0.25">
      <c r="B21" s="67"/>
      <c r="C21" s="72"/>
      <c r="D21" s="7" t="s">
        <v>51</v>
      </c>
      <c r="E21" s="27">
        <v>23</v>
      </c>
      <c r="F21" s="4">
        <f t="shared" si="1"/>
        <v>9.3877551020408165E-2</v>
      </c>
      <c r="G21" s="63"/>
      <c r="H21" s="58"/>
    </row>
    <row r="22" spans="2:8" s="2" customFormat="1" ht="12.75" customHeight="1" x14ac:dyDescent="0.25">
      <c r="B22" s="67"/>
      <c r="C22" s="72"/>
      <c r="D22" s="7" t="s">
        <v>52</v>
      </c>
      <c r="E22" s="27">
        <v>13</v>
      </c>
      <c r="F22" s="4">
        <f t="shared" si="1"/>
        <v>5.3061224489795916E-2</v>
      </c>
      <c r="G22" s="63"/>
      <c r="H22" s="58"/>
    </row>
    <row r="23" spans="2:8" s="2" customFormat="1" ht="12.75" customHeight="1" x14ac:dyDescent="0.25">
      <c r="B23" s="67"/>
      <c r="C23" s="72"/>
      <c r="D23" s="7" t="s">
        <v>53</v>
      </c>
      <c r="E23" s="27">
        <v>13</v>
      </c>
      <c r="F23" s="4">
        <f>E23/E$24</f>
        <v>5.3061224489795916E-2</v>
      </c>
      <c r="G23" s="63"/>
      <c r="H23" s="58"/>
    </row>
    <row r="24" spans="2:8" s="2" customFormat="1" ht="12.75" customHeight="1" x14ac:dyDescent="0.25">
      <c r="B24" s="67"/>
      <c r="C24" s="73"/>
      <c r="D24" s="17" t="s">
        <v>0</v>
      </c>
      <c r="E24" s="74">
        <f>SUM(E18:E23)</f>
        <v>245</v>
      </c>
      <c r="F24" s="75"/>
      <c r="G24" s="64"/>
      <c r="H24" s="65"/>
    </row>
    <row r="25" spans="2:8" s="2" customFormat="1" ht="12.75" customHeight="1" x14ac:dyDescent="0.25">
      <c r="B25" s="67"/>
      <c r="C25" s="71" t="s">
        <v>27</v>
      </c>
      <c r="D25" s="7" t="s">
        <v>34</v>
      </c>
      <c r="E25" s="14">
        <v>125</v>
      </c>
      <c r="F25" s="4">
        <f>E25/E$27</f>
        <v>0.51229508196721307</v>
      </c>
      <c r="G25" s="62">
        <f>E25-E26</f>
        <v>6</v>
      </c>
      <c r="H25" s="57">
        <f>F25-F26</f>
        <v>2.4590163934426201E-2</v>
      </c>
    </row>
    <row r="26" spans="2:8" s="2" customFormat="1" ht="12.75" customHeight="1" x14ac:dyDescent="0.25">
      <c r="B26" s="67"/>
      <c r="C26" s="72"/>
      <c r="D26" s="7" t="s">
        <v>35</v>
      </c>
      <c r="E26" s="13">
        <v>119</v>
      </c>
      <c r="F26" s="4">
        <f>E26/E$27</f>
        <v>0.48770491803278687</v>
      </c>
      <c r="G26" s="76"/>
      <c r="H26" s="58"/>
    </row>
    <row r="27" spans="2:8" s="2" customFormat="1" ht="12.75" customHeight="1" x14ac:dyDescent="0.25">
      <c r="B27" s="67"/>
      <c r="C27" s="73"/>
      <c r="D27" s="17" t="s">
        <v>0</v>
      </c>
      <c r="E27" s="74">
        <f>SUM(E25:E26)</f>
        <v>244</v>
      </c>
      <c r="F27" s="75"/>
      <c r="G27" s="64"/>
      <c r="H27" s="65"/>
    </row>
    <row r="28" spans="2:8" s="2" customFormat="1" ht="12.75" customHeight="1" x14ac:dyDescent="0.25">
      <c r="B28" s="67"/>
      <c r="C28" s="71" t="s">
        <v>29</v>
      </c>
      <c r="D28" s="7" t="s">
        <v>40</v>
      </c>
      <c r="E28" s="14">
        <v>127</v>
      </c>
      <c r="F28" s="4">
        <f>E28/E$31</f>
        <v>0.5</v>
      </c>
      <c r="G28" s="62">
        <f>E28-E29</f>
        <v>27</v>
      </c>
      <c r="H28" s="57">
        <f>F28-F29</f>
        <v>0.10629921259842517</v>
      </c>
    </row>
    <row r="29" spans="2:8" s="2" customFormat="1" ht="12.75" customHeight="1" x14ac:dyDescent="0.25">
      <c r="B29" s="67"/>
      <c r="C29" s="72"/>
      <c r="D29" s="7" t="s">
        <v>41</v>
      </c>
      <c r="E29" s="13">
        <v>100</v>
      </c>
      <c r="F29" s="4">
        <f>E29/E$31</f>
        <v>0.39370078740157483</v>
      </c>
      <c r="G29" s="76"/>
      <c r="H29" s="58"/>
    </row>
    <row r="30" spans="2:8" s="2" customFormat="1" ht="12.75" customHeight="1" x14ac:dyDescent="0.25">
      <c r="B30" s="67"/>
      <c r="C30" s="72"/>
      <c r="D30" s="7" t="s">
        <v>42</v>
      </c>
      <c r="E30" s="27">
        <v>27</v>
      </c>
      <c r="F30" s="4">
        <f>E30/E$31</f>
        <v>0.1062992125984252</v>
      </c>
      <c r="G30" s="76"/>
      <c r="H30" s="58"/>
    </row>
    <row r="31" spans="2:8" s="2" customFormat="1" ht="12.75" customHeight="1" x14ac:dyDescent="0.25">
      <c r="B31" s="67"/>
      <c r="C31" s="73"/>
      <c r="D31" s="17" t="s">
        <v>0</v>
      </c>
      <c r="E31" s="74">
        <f>SUM(E28:E30)</f>
        <v>254</v>
      </c>
      <c r="F31" s="75"/>
      <c r="G31" s="64"/>
      <c r="H31" s="65"/>
    </row>
    <row r="32" spans="2:8" s="2" customFormat="1" ht="12.75" customHeight="1" x14ac:dyDescent="0.25">
      <c r="B32" s="67"/>
      <c r="C32" s="71" t="s">
        <v>13</v>
      </c>
      <c r="D32" s="7" t="s">
        <v>43</v>
      </c>
      <c r="E32" s="14">
        <v>158</v>
      </c>
      <c r="F32" s="4">
        <f>E32/E$37</f>
        <v>0.54671280276816614</v>
      </c>
      <c r="G32" s="62">
        <f>E32-E33</f>
        <v>82</v>
      </c>
      <c r="H32" s="57">
        <f>F32-F33</f>
        <v>0.28373702422145336</v>
      </c>
    </row>
    <row r="33" spans="2:8" s="2" customFormat="1" ht="12.75" customHeight="1" x14ac:dyDescent="0.25">
      <c r="B33" s="67"/>
      <c r="C33" s="72"/>
      <c r="D33" s="7" t="s">
        <v>44</v>
      </c>
      <c r="E33" s="13">
        <v>76</v>
      </c>
      <c r="F33" s="4">
        <f>E33/E$37</f>
        <v>0.26297577854671278</v>
      </c>
      <c r="G33" s="63"/>
      <c r="H33" s="58"/>
    </row>
    <row r="34" spans="2:8" s="2" customFormat="1" ht="12.75" customHeight="1" x14ac:dyDescent="0.25">
      <c r="B34" s="68"/>
      <c r="C34" s="72"/>
      <c r="D34" s="7" t="s">
        <v>45</v>
      </c>
      <c r="E34" s="27">
        <v>28</v>
      </c>
      <c r="F34" s="4">
        <f t="shared" ref="F34:F35" si="2">E34/E$37</f>
        <v>9.6885813148788927E-2</v>
      </c>
      <c r="G34" s="63"/>
      <c r="H34" s="58"/>
    </row>
    <row r="35" spans="2:8" s="2" customFormat="1" ht="12.75" customHeight="1" x14ac:dyDescent="0.25">
      <c r="B35" s="68"/>
      <c r="C35" s="72"/>
      <c r="D35" s="7" t="s">
        <v>46</v>
      </c>
      <c r="E35" s="27">
        <v>15</v>
      </c>
      <c r="F35" s="4">
        <f t="shared" si="2"/>
        <v>5.1903114186851208E-2</v>
      </c>
      <c r="G35" s="63"/>
      <c r="H35" s="58"/>
    </row>
    <row r="36" spans="2:8" s="2" customFormat="1" ht="12.75" customHeight="1" x14ac:dyDescent="0.25">
      <c r="B36" s="68"/>
      <c r="C36" s="72"/>
      <c r="D36" s="7" t="s">
        <v>47</v>
      </c>
      <c r="E36" s="27">
        <v>12</v>
      </c>
      <c r="F36" s="4">
        <f>E36/E$37</f>
        <v>4.1522491349480967E-2</v>
      </c>
      <c r="G36" s="63"/>
      <c r="H36" s="58"/>
    </row>
    <row r="37" spans="2:8" s="2" customFormat="1" ht="12.75" customHeight="1" thickBot="1" x14ac:dyDescent="0.3">
      <c r="B37" s="69"/>
      <c r="C37" s="81"/>
      <c r="D37" s="18" t="s">
        <v>0</v>
      </c>
      <c r="E37" s="60">
        <f>SUM(E32:E36)</f>
        <v>289</v>
      </c>
      <c r="F37" s="61"/>
      <c r="G37" s="82"/>
      <c r="H37" s="59"/>
    </row>
    <row r="38" spans="2:8" x14ac:dyDescent="0.25">
      <c r="B38" s="77" t="s">
        <v>16</v>
      </c>
      <c r="C38" s="73" t="s">
        <v>9</v>
      </c>
      <c r="D38" s="12" t="s">
        <v>62</v>
      </c>
      <c r="E38" s="16">
        <v>217</v>
      </c>
      <c r="F38" s="11">
        <f t="shared" ref="F38:F43" si="3">E38/E$44</f>
        <v>0.72575250836120397</v>
      </c>
      <c r="G38" s="29" t="s">
        <v>33</v>
      </c>
      <c r="H38" s="30"/>
    </row>
    <row r="39" spans="2:8" x14ac:dyDescent="0.25">
      <c r="B39" s="67"/>
      <c r="C39" s="54"/>
      <c r="D39" s="7" t="s">
        <v>63</v>
      </c>
      <c r="E39" s="14">
        <v>167</v>
      </c>
      <c r="F39" s="4">
        <f t="shared" si="3"/>
        <v>0.55852842809364545</v>
      </c>
      <c r="G39" s="31"/>
      <c r="H39" s="32"/>
    </row>
    <row r="40" spans="2:8" x14ac:dyDescent="0.25">
      <c r="B40" s="67"/>
      <c r="C40" s="54"/>
      <c r="D40" s="7" t="s">
        <v>64</v>
      </c>
      <c r="E40" s="13">
        <v>65</v>
      </c>
      <c r="F40" s="4">
        <f t="shared" si="3"/>
        <v>0.21739130434782608</v>
      </c>
      <c r="G40" s="31"/>
      <c r="H40" s="32"/>
    </row>
    <row r="41" spans="2:8" x14ac:dyDescent="0.25">
      <c r="B41" s="67"/>
      <c r="C41" s="54"/>
      <c r="D41" s="7" t="s">
        <v>65</v>
      </c>
      <c r="E41" s="13">
        <v>61</v>
      </c>
      <c r="F41" s="4">
        <f t="shared" si="3"/>
        <v>0.20401337792642141</v>
      </c>
      <c r="G41" s="31"/>
      <c r="H41" s="32"/>
    </row>
    <row r="42" spans="2:8" x14ac:dyDescent="0.25">
      <c r="B42" s="67"/>
      <c r="C42" s="54"/>
      <c r="D42" s="7" t="s">
        <v>66</v>
      </c>
      <c r="E42" s="13">
        <v>55</v>
      </c>
      <c r="F42" s="4">
        <f t="shared" si="3"/>
        <v>0.18394648829431437</v>
      </c>
      <c r="G42" s="31"/>
      <c r="H42" s="32"/>
    </row>
    <row r="43" spans="2:8" x14ac:dyDescent="0.25">
      <c r="B43" s="67"/>
      <c r="C43" s="54"/>
      <c r="D43" s="7" t="s">
        <v>67</v>
      </c>
      <c r="E43" s="13">
        <v>33</v>
      </c>
      <c r="F43" s="4">
        <f t="shared" si="3"/>
        <v>0.11036789297658862</v>
      </c>
      <c r="G43" s="31"/>
      <c r="H43" s="32"/>
    </row>
    <row r="44" spans="2:8" x14ac:dyDescent="0.25">
      <c r="B44" s="67"/>
      <c r="C44" s="54"/>
      <c r="D44" s="17" t="s">
        <v>0</v>
      </c>
      <c r="E44" s="46">
        <f>SUM(E38:E43)/2</f>
        <v>299</v>
      </c>
      <c r="F44" s="46"/>
      <c r="G44" s="33"/>
      <c r="H44" s="34"/>
    </row>
    <row r="45" spans="2:8" x14ac:dyDescent="0.25">
      <c r="B45" s="67"/>
      <c r="C45" s="54" t="s">
        <v>30</v>
      </c>
      <c r="D45" s="7" t="s">
        <v>68</v>
      </c>
      <c r="E45" s="14">
        <v>48</v>
      </c>
      <c r="F45" s="4">
        <f>E45/E$50</f>
        <v>0.375</v>
      </c>
      <c r="G45" s="62">
        <f>E45-E46</f>
        <v>6</v>
      </c>
      <c r="H45" s="57">
        <f>F45-F46</f>
        <v>4.6875E-2</v>
      </c>
    </row>
    <row r="46" spans="2:8" x14ac:dyDescent="0.25">
      <c r="B46" s="67"/>
      <c r="C46" s="54"/>
      <c r="D46" s="7" t="s">
        <v>69</v>
      </c>
      <c r="E46" s="13">
        <v>42</v>
      </c>
      <c r="F46" s="4">
        <f t="shared" ref="F46:F49" si="4">E46/E$50</f>
        <v>0.328125</v>
      </c>
      <c r="G46" s="63"/>
      <c r="H46" s="58"/>
    </row>
    <row r="47" spans="2:8" x14ac:dyDescent="0.25">
      <c r="B47" s="67"/>
      <c r="C47" s="54"/>
      <c r="D47" s="7" t="s">
        <v>70</v>
      </c>
      <c r="E47" s="27">
        <v>26</v>
      </c>
      <c r="F47" s="4">
        <f t="shared" si="4"/>
        <v>0.203125</v>
      </c>
      <c r="G47" s="63"/>
      <c r="H47" s="58"/>
    </row>
    <row r="48" spans="2:8" x14ac:dyDescent="0.25">
      <c r="B48" s="67"/>
      <c r="C48" s="54"/>
      <c r="D48" s="7" t="s">
        <v>71</v>
      </c>
      <c r="E48" s="27">
        <v>8</v>
      </c>
      <c r="F48" s="4">
        <f t="shared" si="4"/>
        <v>6.25E-2</v>
      </c>
      <c r="G48" s="63"/>
      <c r="H48" s="58"/>
    </row>
    <row r="49" spans="2:8" x14ac:dyDescent="0.25">
      <c r="B49" s="67"/>
      <c r="C49" s="54"/>
      <c r="D49" s="7" t="s">
        <v>72</v>
      </c>
      <c r="E49" s="27">
        <v>4</v>
      </c>
      <c r="F49" s="4">
        <f t="shared" si="4"/>
        <v>3.125E-2</v>
      </c>
      <c r="G49" s="63"/>
      <c r="H49" s="58"/>
    </row>
    <row r="50" spans="2:8" x14ac:dyDescent="0.25">
      <c r="B50" s="67"/>
      <c r="C50" s="54"/>
      <c r="D50" s="17" t="s">
        <v>0</v>
      </c>
      <c r="E50" s="74">
        <f>SUM(E45:E49)</f>
        <v>128</v>
      </c>
      <c r="F50" s="75"/>
      <c r="G50" s="64"/>
      <c r="H50" s="65"/>
    </row>
    <row r="51" spans="2:8" x14ac:dyDescent="0.25">
      <c r="B51" s="67"/>
      <c r="C51" s="54" t="s">
        <v>23</v>
      </c>
      <c r="D51" s="7" t="s">
        <v>73</v>
      </c>
      <c r="E51" s="14">
        <v>246</v>
      </c>
      <c r="F51" s="4">
        <f>E51/E$58</f>
        <v>0.49052841475573278</v>
      </c>
      <c r="G51" s="35" t="s">
        <v>33</v>
      </c>
      <c r="H51" s="36"/>
    </row>
    <row r="52" spans="2:8" x14ac:dyDescent="0.25">
      <c r="B52" s="67"/>
      <c r="C52" s="54"/>
      <c r="D52" s="7" t="s">
        <v>74</v>
      </c>
      <c r="E52" s="14">
        <v>187</v>
      </c>
      <c r="F52" s="4">
        <f>E52/E$58</f>
        <v>0.3728813559322034</v>
      </c>
      <c r="G52" s="31"/>
      <c r="H52" s="32"/>
    </row>
    <row r="53" spans="2:8" x14ac:dyDescent="0.25">
      <c r="B53" s="67"/>
      <c r="C53" s="54"/>
      <c r="D53" s="7" t="s">
        <v>75</v>
      </c>
      <c r="E53" s="13">
        <v>137</v>
      </c>
      <c r="F53" s="4">
        <f>E53/E$58</f>
        <v>0.2731804586241276</v>
      </c>
      <c r="G53" s="31"/>
      <c r="H53" s="32"/>
    </row>
    <row r="54" spans="2:8" x14ac:dyDescent="0.25">
      <c r="B54" s="67"/>
      <c r="C54" s="54"/>
      <c r="D54" s="7" t="s">
        <v>76</v>
      </c>
      <c r="E54" s="13">
        <v>117</v>
      </c>
      <c r="F54" s="4">
        <f>E54/E$58</f>
        <v>0.2333000997008973</v>
      </c>
      <c r="G54" s="31"/>
      <c r="H54" s="32"/>
    </row>
    <row r="55" spans="2:8" x14ac:dyDescent="0.25">
      <c r="B55" s="67"/>
      <c r="C55" s="54"/>
      <c r="D55" s="7" t="s">
        <v>77</v>
      </c>
      <c r="E55" s="13">
        <v>116</v>
      </c>
      <c r="F55" s="4">
        <f>E55/E$58</f>
        <v>0.2313060817547358</v>
      </c>
      <c r="G55" s="31"/>
      <c r="H55" s="32"/>
    </row>
    <row r="56" spans="2:8" x14ac:dyDescent="0.25">
      <c r="B56" s="67"/>
      <c r="C56" s="54"/>
      <c r="D56" s="7" t="s">
        <v>78</v>
      </c>
      <c r="E56" s="13">
        <v>110</v>
      </c>
      <c r="F56" s="4">
        <f>E56/E$58</f>
        <v>0.2193419740777667</v>
      </c>
      <c r="G56" s="31"/>
      <c r="H56" s="32"/>
    </row>
    <row r="57" spans="2:8" x14ac:dyDescent="0.25">
      <c r="B57" s="67"/>
      <c r="C57" s="54"/>
      <c r="D57" s="7" t="s">
        <v>79</v>
      </c>
      <c r="E57" s="13">
        <v>90</v>
      </c>
      <c r="F57" s="4">
        <f>E57/E$58</f>
        <v>0.1794616151545364</v>
      </c>
      <c r="G57" s="31"/>
      <c r="H57" s="32"/>
    </row>
    <row r="58" spans="2:8" x14ac:dyDescent="0.25">
      <c r="B58" s="67"/>
      <c r="C58" s="54"/>
      <c r="D58" s="17" t="s">
        <v>0</v>
      </c>
      <c r="E58" s="46">
        <f>SUM(E51:E57)/2</f>
        <v>501.5</v>
      </c>
      <c r="F58" s="46"/>
      <c r="G58" s="33"/>
      <c r="H58" s="34"/>
    </row>
    <row r="59" spans="2:8" x14ac:dyDescent="0.25">
      <c r="B59" s="67"/>
      <c r="C59" s="54" t="s">
        <v>10</v>
      </c>
      <c r="D59" s="7" t="s">
        <v>80</v>
      </c>
      <c r="E59" s="14">
        <v>73</v>
      </c>
      <c r="F59" s="4">
        <f>E59/E$63</f>
        <v>0.29554655870445345</v>
      </c>
      <c r="G59" s="62">
        <f>E59-E60</f>
        <v>6</v>
      </c>
      <c r="H59" s="57">
        <f>F59-F60</f>
        <v>2.4291497975708509E-2</v>
      </c>
    </row>
    <row r="60" spans="2:8" x14ac:dyDescent="0.25">
      <c r="B60" s="67"/>
      <c r="C60" s="54"/>
      <c r="D60" s="7" t="s">
        <v>81</v>
      </c>
      <c r="E60" s="13">
        <v>67</v>
      </c>
      <c r="F60" s="4">
        <f>E60/E$63</f>
        <v>0.27125506072874495</v>
      </c>
      <c r="G60" s="63"/>
      <c r="H60" s="58"/>
    </row>
    <row r="61" spans="2:8" x14ac:dyDescent="0.25">
      <c r="B61" s="67"/>
      <c r="C61" s="54"/>
      <c r="D61" s="7" t="s">
        <v>82</v>
      </c>
      <c r="E61" s="27">
        <v>62</v>
      </c>
      <c r="F61" s="4">
        <f>E61/E$63</f>
        <v>0.25101214574898784</v>
      </c>
      <c r="G61" s="63"/>
      <c r="H61" s="58"/>
    </row>
    <row r="62" spans="2:8" x14ac:dyDescent="0.25">
      <c r="B62" s="67"/>
      <c r="C62" s="54"/>
      <c r="D62" s="7" t="s">
        <v>83</v>
      </c>
      <c r="E62" s="27">
        <v>45</v>
      </c>
      <c r="F62" s="4">
        <f>E62/E$63</f>
        <v>0.18218623481781376</v>
      </c>
      <c r="G62" s="63"/>
      <c r="H62" s="58"/>
    </row>
    <row r="63" spans="2:8" x14ac:dyDescent="0.25">
      <c r="B63" s="67"/>
      <c r="C63" s="54"/>
      <c r="D63" s="17" t="s">
        <v>0</v>
      </c>
      <c r="E63" s="74">
        <f>SUM(E59:E62)</f>
        <v>247</v>
      </c>
      <c r="F63" s="75"/>
      <c r="G63" s="64"/>
      <c r="H63" s="65"/>
    </row>
    <row r="64" spans="2:8" x14ac:dyDescent="0.25">
      <c r="B64" s="67"/>
      <c r="C64" s="71" t="s">
        <v>14</v>
      </c>
      <c r="D64" s="7" t="s">
        <v>84</v>
      </c>
      <c r="E64" s="14">
        <v>225</v>
      </c>
      <c r="F64" s="4">
        <f>E64/E$67</f>
        <v>0.54878048780487809</v>
      </c>
      <c r="G64" s="62">
        <f>E64-E65</f>
        <v>40</v>
      </c>
      <c r="H64" s="57">
        <f>F64-F65</f>
        <v>9.7560975609756129E-2</v>
      </c>
    </row>
    <row r="65" spans="2:8" x14ac:dyDescent="0.25">
      <c r="B65" s="67"/>
      <c r="C65" s="72"/>
      <c r="D65" s="7" t="s">
        <v>85</v>
      </c>
      <c r="E65" s="13">
        <v>185</v>
      </c>
      <c r="F65" s="4">
        <f>E65/E$67</f>
        <v>0.45121951219512196</v>
      </c>
      <c r="G65" s="63"/>
      <c r="H65" s="58"/>
    </row>
    <row r="66" spans="2:8" x14ac:dyDescent="0.25">
      <c r="B66" s="67"/>
      <c r="C66" s="72"/>
      <c r="D66" s="7" t="s">
        <v>86</v>
      </c>
      <c r="E66" s="27">
        <v>0</v>
      </c>
      <c r="F66" s="4">
        <f>E66/E$67</f>
        <v>0</v>
      </c>
      <c r="G66" s="63"/>
      <c r="H66" s="58"/>
    </row>
    <row r="67" spans="2:8" x14ac:dyDescent="0.25">
      <c r="B67" s="67"/>
      <c r="C67" s="73"/>
      <c r="D67" s="17" t="s">
        <v>0</v>
      </c>
      <c r="E67" s="74">
        <f>SUM(E64:E66)</f>
        <v>410</v>
      </c>
      <c r="F67" s="75"/>
      <c r="G67" s="64"/>
      <c r="H67" s="65"/>
    </row>
    <row r="68" spans="2:8" x14ac:dyDescent="0.25">
      <c r="B68" s="67"/>
      <c r="C68" s="73" t="s">
        <v>11</v>
      </c>
      <c r="D68" s="12" t="s">
        <v>87</v>
      </c>
      <c r="E68" s="16">
        <v>182</v>
      </c>
      <c r="F68" s="11">
        <f>E68/E$73</f>
        <v>0.58709677419354833</v>
      </c>
      <c r="G68" s="35" t="s">
        <v>33</v>
      </c>
      <c r="H68" s="36"/>
    </row>
    <row r="69" spans="2:8" x14ac:dyDescent="0.25">
      <c r="B69" s="67"/>
      <c r="C69" s="54"/>
      <c r="D69" s="7" t="s">
        <v>88</v>
      </c>
      <c r="E69" s="14">
        <v>168</v>
      </c>
      <c r="F69" s="11">
        <f>E69/E$73</f>
        <v>0.54193548387096779</v>
      </c>
      <c r="G69" s="31"/>
      <c r="H69" s="32"/>
    </row>
    <row r="70" spans="2:8" x14ac:dyDescent="0.25">
      <c r="B70" s="67"/>
      <c r="C70" s="54"/>
      <c r="D70" s="7" t="s">
        <v>89</v>
      </c>
      <c r="E70" s="13">
        <v>112</v>
      </c>
      <c r="F70" s="11">
        <f>E70/E$73</f>
        <v>0.36129032258064514</v>
      </c>
      <c r="G70" s="31"/>
      <c r="H70" s="32"/>
    </row>
    <row r="71" spans="2:8" x14ac:dyDescent="0.25">
      <c r="B71" s="67"/>
      <c r="C71" s="54"/>
      <c r="D71" s="7" t="s">
        <v>90</v>
      </c>
      <c r="E71" s="13">
        <v>108</v>
      </c>
      <c r="F71" s="11">
        <f>E71/E$73</f>
        <v>0.34838709677419355</v>
      </c>
      <c r="G71" s="31"/>
      <c r="H71" s="32"/>
    </row>
    <row r="72" spans="2:8" x14ac:dyDescent="0.25">
      <c r="B72" s="67"/>
      <c r="C72" s="54"/>
      <c r="D72" s="7" t="s">
        <v>91</v>
      </c>
      <c r="E72" s="13">
        <v>50</v>
      </c>
      <c r="F72" s="11">
        <f>E72/E$73</f>
        <v>0.16129032258064516</v>
      </c>
      <c r="G72" s="31"/>
      <c r="H72" s="32"/>
    </row>
    <row r="73" spans="2:8" ht="13.5" thickBot="1" x14ac:dyDescent="0.3">
      <c r="B73" s="69"/>
      <c r="C73" s="55"/>
      <c r="D73" s="18" t="s">
        <v>0</v>
      </c>
      <c r="E73" s="50">
        <f>SUM(E68:E72)/2</f>
        <v>310</v>
      </c>
      <c r="F73" s="50"/>
      <c r="G73" s="37"/>
      <c r="H73" s="38"/>
    </row>
    <row r="74" spans="2:8" x14ac:dyDescent="0.25">
      <c r="B74" s="77" t="s">
        <v>5</v>
      </c>
      <c r="C74" s="73" t="s">
        <v>24</v>
      </c>
      <c r="D74" s="12" t="s">
        <v>102</v>
      </c>
      <c r="E74" s="16">
        <v>983</v>
      </c>
      <c r="F74" s="11">
        <f>E74/E$92</f>
        <v>0.78031355427664217</v>
      </c>
      <c r="G74" s="29" t="s">
        <v>33</v>
      </c>
      <c r="H74" s="30"/>
    </row>
    <row r="75" spans="2:8" x14ac:dyDescent="0.25">
      <c r="B75" s="67"/>
      <c r="C75" s="54"/>
      <c r="D75" s="7" t="s">
        <v>103</v>
      </c>
      <c r="E75" s="14">
        <v>665</v>
      </c>
      <c r="F75" s="4">
        <f>E75/E$92</f>
        <v>0.52788251637229611</v>
      </c>
      <c r="G75" s="31"/>
      <c r="H75" s="32"/>
    </row>
    <row r="76" spans="2:8" x14ac:dyDescent="0.25">
      <c r="B76" s="67"/>
      <c r="C76" s="54"/>
      <c r="D76" s="7" t="s">
        <v>104</v>
      </c>
      <c r="E76" s="14">
        <v>631</v>
      </c>
      <c r="F76" s="4">
        <f>E76/E$92</f>
        <v>0.50089303433220878</v>
      </c>
      <c r="G76" s="31"/>
      <c r="H76" s="32"/>
    </row>
    <row r="77" spans="2:8" x14ac:dyDescent="0.25">
      <c r="B77" s="67"/>
      <c r="C77" s="54"/>
      <c r="D77" s="7" t="s">
        <v>105</v>
      </c>
      <c r="E77" s="14">
        <v>472</v>
      </c>
      <c r="F77" s="4">
        <f>E77/E$92</f>
        <v>0.37467751538003574</v>
      </c>
      <c r="G77" s="31"/>
      <c r="H77" s="32"/>
    </row>
    <row r="78" spans="2:8" x14ac:dyDescent="0.25">
      <c r="B78" s="67"/>
      <c r="C78" s="54"/>
      <c r="D78" s="7" t="s">
        <v>106</v>
      </c>
      <c r="E78" s="10">
        <v>349</v>
      </c>
      <c r="F78" s="4">
        <f>E78/E$92</f>
        <v>0.27703909505854335</v>
      </c>
      <c r="G78" s="31"/>
      <c r="H78" s="32"/>
    </row>
    <row r="79" spans="2:8" x14ac:dyDescent="0.25">
      <c r="B79" s="67"/>
      <c r="C79" s="54"/>
      <c r="D79" s="7" t="s">
        <v>107</v>
      </c>
      <c r="E79" s="10">
        <v>341</v>
      </c>
      <c r="F79" s="4">
        <f>E79/E$92</f>
        <v>0.27068862869616989</v>
      </c>
      <c r="G79" s="31"/>
      <c r="H79" s="32"/>
    </row>
    <row r="80" spans="2:8" x14ac:dyDescent="0.25">
      <c r="B80" s="67"/>
      <c r="C80" s="54"/>
      <c r="D80" s="7" t="s">
        <v>108</v>
      </c>
      <c r="E80" s="13">
        <v>303</v>
      </c>
      <c r="F80" s="4">
        <f>E80/E$92</f>
        <v>0.24052391347489582</v>
      </c>
      <c r="G80" s="31"/>
      <c r="H80" s="32"/>
    </row>
    <row r="81" spans="2:8" x14ac:dyDescent="0.25">
      <c r="B81" s="67"/>
      <c r="C81" s="54"/>
      <c r="D81" s="7" t="s">
        <v>109</v>
      </c>
      <c r="E81" s="13">
        <v>284</v>
      </c>
      <c r="F81" s="4">
        <f>E81/E$92</f>
        <v>0.22544155586425879</v>
      </c>
      <c r="G81" s="31"/>
      <c r="H81" s="32"/>
    </row>
    <row r="82" spans="2:8" x14ac:dyDescent="0.25">
      <c r="B82" s="67"/>
      <c r="C82" s="54"/>
      <c r="D82" s="7" t="s">
        <v>110</v>
      </c>
      <c r="E82" s="13">
        <v>272</v>
      </c>
      <c r="F82" s="4">
        <f>E82/E$92</f>
        <v>0.21591585632069854</v>
      </c>
      <c r="G82" s="31"/>
      <c r="H82" s="32"/>
    </row>
    <row r="83" spans="2:8" x14ac:dyDescent="0.25">
      <c r="B83" s="67"/>
      <c r="C83" s="54"/>
      <c r="D83" s="7" t="s">
        <v>111</v>
      </c>
      <c r="E83" s="13">
        <v>188</v>
      </c>
      <c r="F83" s="4">
        <f>E83/E$92</f>
        <v>0.14923595951577695</v>
      </c>
      <c r="G83" s="31"/>
      <c r="H83" s="32"/>
    </row>
    <row r="84" spans="2:8" x14ac:dyDescent="0.25">
      <c r="B84" s="67"/>
      <c r="C84" s="54"/>
      <c r="D84" s="7" t="s">
        <v>112</v>
      </c>
      <c r="E84" s="13">
        <v>165</v>
      </c>
      <c r="F84" s="4">
        <f>E84/E$92</f>
        <v>0.13097836872395316</v>
      </c>
      <c r="G84" s="31"/>
      <c r="H84" s="32"/>
    </row>
    <row r="85" spans="2:8" x14ac:dyDescent="0.25">
      <c r="B85" s="67"/>
      <c r="C85" s="54"/>
      <c r="D85" s="7" t="s">
        <v>113</v>
      </c>
      <c r="E85" s="13">
        <v>135</v>
      </c>
      <c r="F85" s="4">
        <f>E85/E$92</f>
        <v>0.10716411986505259</v>
      </c>
      <c r="G85" s="31"/>
      <c r="H85" s="32"/>
    </row>
    <row r="86" spans="2:8" x14ac:dyDescent="0.25">
      <c r="B86" s="67"/>
      <c r="C86" s="54"/>
      <c r="D86" s="7" t="s">
        <v>114</v>
      </c>
      <c r="E86" s="13">
        <v>85</v>
      </c>
      <c r="F86" s="4">
        <f>E86/E$92</f>
        <v>6.7473705100218301E-2</v>
      </c>
      <c r="G86" s="31"/>
      <c r="H86" s="32"/>
    </row>
    <row r="87" spans="2:8" x14ac:dyDescent="0.25">
      <c r="B87" s="67"/>
      <c r="C87" s="54"/>
      <c r="D87" s="7" t="s">
        <v>115</v>
      </c>
      <c r="E87" s="13">
        <v>73</v>
      </c>
      <c r="F87" s="4">
        <f>E87/E$92</f>
        <v>5.7948005556658064E-2</v>
      </c>
      <c r="G87" s="31"/>
      <c r="H87" s="32"/>
    </row>
    <row r="88" spans="2:8" x14ac:dyDescent="0.25">
      <c r="B88" s="67"/>
      <c r="C88" s="54"/>
      <c r="D88" s="7" t="s">
        <v>116</v>
      </c>
      <c r="E88" s="13">
        <v>24</v>
      </c>
      <c r="F88" s="4">
        <f>E88/E$92</f>
        <v>1.905139908712046E-2</v>
      </c>
      <c r="G88" s="31"/>
      <c r="H88" s="32"/>
    </row>
    <row r="89" spans="2:8" x14ac:dyDescent="0.25">
      <c r="B89" s="67"/>
      <c r="C89" s="54"/>
      <c r="D89" s="7" t="s">
        <v>117</v>
      </c>
      <c r="E89" s="13">
        <v>16</v>
      </c>
      <c r="F89" s="4">
        <f>E89/E$92</f>
        <v>1.2700932724746974E-2</v>
      </c>
      <c r="G89" s="31"/>
      <c r="H89" s="32"/>
    </row>
    <row r="90" spans="2:8" x14ac:dyDescent="0.25">
      <c r="B90" s="67"/>
      <c r="C90" s="54"/>
      <c r="D90" s="7" t="s">
        <v>118</v>
      </c>
      <c r="E90" s="13">
        <v>14</v>
      </c>
      <c r="F90" s="4">
        <f>E90/E$92</f>
        <v>1.1113316134153601E-2</v>
      </c>
      <c r="G90" s="31"/>
      <c r="H90" s="32"/>
    </row>
    <row r="91" spans="2:8" x14ac:dyDescent="0.25">
      <c r="B91" s="67"/>
      <c r="C91" s="54"/>
      <c r="D91" s="7" t="s">
        <v>119</v>
      </c>
      <c r="E91" s="10">
        <v>39</v>
      </c>
      <c r="F91" s="4">
        <f>E91/E$92</f>
        <v>3.095852351657075E-2</v>
      </c>
      <c r="G91" s="31"/>
      <c r="H91" s="32"/>
    </row>
    <row r="92" spans="2:8" x14ac:dyDescent="0.25">
      <c r="B92" s="67"/>
      <c r="C92" s="54"/>
      <c r="D92" s="17" t="s">
        <v>0</v>
      </c>
      <c r="E92" s="46">
        <f>SUM(E74:E91)/4</f>
        <v>1259.75</v>
      </c>
      <c r="F92" s="46"/>
      <c r="G92" s="33"/>
      <c r="H92" s="34"/>
    </row>
    <row r="93" spans="2:8" x14ac:dyDescent="0.25">
      <c r="B93" s="67"/>
      <c r="C93" s="54" t="s">
        <v>20</v>
      </c>
      <c r="D93" s="7" t="s">
        <v>130</v>
      </c>
      <c r="E93" s="14">
        <v>72</v>
      </c>
      <c r="F93" s="4">
        <f>E93/E$98</f>
        <v>0.27906976744186046</v>
      </c>
      <c r="G93" s="43">
        <f>E93-E94</f>
        <v>18</v>
      </c>
      <c r="H93" s="45">
        <f>F93-F94</f>
        <v>6.9767441860465101E-2</v>
      </c>
    </row>
    <row r="94" spans="2:8" x14ac:dyDescent="0.25">
      <c r="B94" s="67"/>
      <c r="C94" s="54"/>
      <c r="D94" s="7" t="s">
        <v>131</v>
      </c>
      <c r="E94" s="13">
        <v>54</v>
      </c>
      <c r="F94" s="4">
        <f>E94/E$98</f>
        <v>0.20930232558139536</v>
      </c>
      <c r="G94" s="43"/>
      <c r="H94" s="45"/>
    </row>
    <row r="95" spans="2:8" x14ac:dyDescent="0.25">
      <c r="B95" s="67"/>
      <c r="C95" s="54"/>
      <c r="D95" s="7" t="s">
        <v>132</v>
      </c>
      <c r="E95" s="13">
        <v>48</v>
      </c>
      <c r="F95" s="4">
        <f>E95/E$98</f>
        <v>0.18604651162790697</v>
      </c>
      <c r="G95" s="43"/>
      <c r="H95" s="45"/>
    </row>
    <row r="96" spans="2:8" x14ac:dyDescent="0.25">
      <c r="B96" s="67"/>
      <c r="C96" s="54"/>
      <c r="D96" s="7" t="s">
        <v>133</v>
      </c>
      <c r="E96" s="13">
        <v>43</v>
      </c>
      <c r="F96" s="4">
        <f>E96/E$98</f>
        <v>0.16666666666666666</v>
      </c>
      <c r="G96" s="43"/>
      <c r="H96" s="45"/>
    </row>
    <row r="97" spans="2:11" x14ac:dyDescent="0.25">
      <c r="B97" s="67"/>
      <c r="C97" s="54"/>
      <c r="D97" s="7" t="s">
        <v>134</v>
      </c>
      <c r="E97" s="13">
        <v>41</v>
      </c>
      <c r="F97" s="4">
        <f>E97/E$98</f>
        <v>0.15891472868217055</v>
      </c>
      <c r="G97" s="44"/>
      <c r="H97" s="45"/>
    </row>
    <row r="98" spans="2:11" x14ac:dyDescent="0.25">
      <c r="B98" s="67"/>
      <c r="C98" s="54"/>
      <c r="D98" s="17" t="s">
        <v>0</v>
      </c>
      <c r="E98" s="46">
        <f>SUM(E93:E97)</f>
        <v>258</v>
      </c>
      <c r="F98" s="46"/>
      <c r="G98" s="44"/>
      <c r="H98" s="45"/>
    </row>
    <row r="99" spans="2:11" x14ac:dyDescent="0.25">
      <c r="B99" s="67"/>
      <c r="C99" s="54" t="s">
        <v>28</v>
      </c>
      <c r="D99" s="7" t="s">
        <v>123</v>
      </c>
      <c r="E99" s="14">
        <v>76</v>
      </c>
      <c r="F99" s="4">
        <f>E99/E$102</f>
        <v>0.43428571428571427</v>
      </c>
      <c r="G99" s="43">
        <f>E99-E100</f>
        <v>3</v>
      </c>
      <c r="H99" s="45">
        <f>F99-F100</f>
        <v>1.7142857142857126E-2</v>
      </c>
    </row>
    <row r="100" spans="2:11" x14ac:dyDescent="0.25">
      <c r="B100" s="67"/>
      <c r="C100" s="54"/>
      <c r="D100" s="7" t="s">
        <v>124</v>
      </c>
      <c r="E100" s="10">
        <v>73</v>
      </c>
      <c r="F100" s="4">
        <f>E100/E$102</f>
        <v>0.41714285714285715</v>
      </c>
      <c r="G100" s="43"/>
      <c r="H100" s="45"/>
    </row>
    <row r="101" spans="2:11" x14ac:dyDescent="0.25">
      <c r="B101" s="67"/>
      <c r="C101" s="54"/>
      <c r="D101" s="7" t="s">
        <v>125</v>
      </c>
      <c r="E101" s="13">
        <v>26</v>
      </c>
      <c r="F101" s="4">
        <f>E101/E$102</f>
        <v>0.14857142857142858</v>
      </c>
      <c r="G101" s="43"/>
      <c r="H101" s="45"/>
    </row>
    <row r="102" spans="2:11" x14ac:dyDescent="0.25">
      <c r="B102" s="67"/>
      <c r="C102" s="54"/>
      <c r="D102" s="17" t="s">
        <v>0</v>
      </c>
      <c r="E102" s="46">
        <f>SUM(E99:E101)</f>
        <v>175</v>
      </c>
      <c r="F102" s="46"/>
      <c r="G102" s="44"/>
      <c r="H102" s="45"/>
    </row>
    <row r="103" spans="2:11" x14ac:dyDescent="0.25">
      <c r="B103" s="67"/>
      <c r="C103" s="54" t="s">
        <v>25</v>
      </c>
      <c r="D103" s="7" t="s">
        <v>120</v>
      </c>
      <c r="E103" s="14">
        <v>155</v>
      </c>
      <c r="F103" s="4">
        <f>E103/E$106</f>
        <v>0.37804878048780488</v>
      </c>
      <c r="G103" s="43">
        <f>E103-E104</f>
        <v>19</v>
      </c>
      <c r="H103" s="45">
        <f>F103-F104</f>
        <v>4.6341463414634132E-2</v>
      </c>
    </row>
    <row r="104" spans="2:11" x14ac:dyDescent="0.25">
      <c r="B104" s="67"/>
      <c r="C104" s="54"/>
      <c r="D104" s="7" t="s">
        <v>121</v>
      </c>
      <c r="E104" s="10">
        <v>136</v>
      </c>
      <c r="F104" s="4">
        <f>E104/E$106</f>
        <v>0.33170731707317075</v>
      </c>
      <c r="G104" s="43"/>
      <c r="H104" s="45"/>
    </row>
    <row r="105" spans="2:11" x14ac:dyDescent="0.25">
      <c r="B105" s="67"/>
      <c r="C105" s="54"/>
      <c r="D105" s="7" t="s">
        <v>122</v>
      </c>
      <c r="E105" s="10">
        <v>119</v>
      </c>
      <c r="F105" s="4">
        <f>E105/E$106</f>
        <v>0.29024390243902437</v>
      </c>
      <c r="G105" s="44"/>
      <c r="H105" s="45"/>
    </row>
    <row r="106" spans="2:11" x14ac:dyDescent="0.25">
      <c r="B106" s="67"/>
      <c r="C106" s="54"/>
      <c r="D106" s="17" t="s">
        <v>0</v>
      </c>
      <c r="E106" s="46">
        <f>SUM(E103:E105)</f>
        <v>410</v>
      </c>
      <c r="F106" s="46"/>
      <c r="G106" s="44"/>
      <c r="H106" s="45"/>
    </row>
    <row r="107" spans="2:11" x14ac:dyDescent="0.25">
      <c r="B107" s="67"/>
      <c r="C107" s="54" t="s">
        <v>19</v>
      </c>
      <c r="D107" s="7" t="s">
        <v>126</v>
      </c>
      <c r="E107" s="14">
        <v>66</v>
      </c>
      <c r="F107" s="4">
        <f>E107/E$111</f>
        <v>0.38150289017341038</v>
      </c>
      <c r="G107" s="43">
        <f>E107-E108</f>
        <v>24</v>
      </c>
      <c r="H107" s="45">
        <f>F107-F108</f>
        <v>0.13872832369942195</v>
      </c>
    </row>
    <row r="108" spans="2:11" x14ac:dyDescent="0.25">
      <c r="B108" s="67"/>
      <c r="C108" s="54"/>
      <c r="D108" s="7" t="s">
        <v>127</v>
      </c>
      <c r="E108" s="10">
        <v>42</v>
      </c>
      <c r="F108" s="4">
        <f>E108/E$111</f>
        <v>0.24277456647398843</v>
      </c>
      <c r="G108" s="43"/>
      <c r="H108" s="45"/>
      <c r="K108" s="1" t="s">
        <v>32</v>
      </c>
    </row>
    <row r="109" spans="2:11" x14ac:dyDescent="0.25">
      <c r="B109" s="67"/>
      <c r="C109" s="54"/>
      <c r="D109" s="7" t="s">
        <v>128</v>
      </c>
      <c r="E109" s="13">
        <v>35</v>
      </c>
      <c r="F109" s="4">
        <f>E109/E$111</f>
        <v>0.20231213872832371</v>
      </c>
      <c r="G109" s="43"/>
      <c r="H109" s="45"/>
    </row>
    <row r="110" spans="2:11" x14ac:dyDescent="0.25">
      <c r="B110" s="67"/>
      <c r="C110" s="54"/>
      <c r="D110" s="7" t="s">
        <v>129</v>
      </c>
      <c r="E110" s="10">
        <v>30</v>
      </c>
      <c r="F110" s="4">
        <f>E110/E$111</f>
        <v>0.17341040462427745</v>
      </c>
      <c r="G110" s="43"/>
      <c r="H110" s="45"/>
    </row>
    <row r="111" spans="2:11" ht="13.5" thickBot="1" x14ac:dyDescent="0.3">
      <c r="B111" s="69"/>
      <c r="C111" s="55"/>
      <c r="D111" s="22" t="s">
        <v>0</v>
      </c>
      <c r="E111" s="78">
        <f>SUM(E107:E110)</f>
        <v>173</v>
      </c>
      <c r="F111" s="78"/>
      <c r="G111" s="56"/>
      <c r="H111" s="57"/>
    </row>
    <row r="112" spans="2:11" x14ac:dyDescent="0.25">
      <c r="B112" s="39" t="s">
        <v>17</v>
      </c>
      <c r="C112" s="51" t="s">
        <v>6</v>
      </c>
      <c r="D112" s="23" t="s">
        <v>92</v>
      </c>
      <c r="E112" s="19">
        <v>192</v>
      </c>
      <c r="F112" s="3">
        <f>E112/E$116</f>
        <v>0.55331412103746402</v>
      </c>
      <c r="G112" s="52">
        <f>E112-E113</f>
        <v>128</v>
      </c>
      <c r="H112" s="53">
        <f>F112-F113</f>
        <v>0.36887608069164268</v>
      </c>
    </row>
    <row r="113" spans="2:8" x14ac:dyDescent="0.25">
      <c r="B113" s="40"/>
      <c r="C113" s="42"/>
      <c r="D113" s="24" t="s">
        <v>93</v>
      </c>
      <c r="E113" s="10">
        <v>64</v>
      </c>
      <c r="F113" s="4">
        <f>E113/E$116</f>
        <v>0.18443804034582131</v>
      </c>
      <c r="G113" s="43"/>
      <c r="H113" s="45"/>
    </row>
    <row r="114" spans="2:8" x14ac:dyDescent="0.25">
      <c r="B114" s="40"/>
      <c r="C114" s="42"/>
      <c r="D114" s="24" t="s">
        <v>95</v>
      </c>
      <c r="E114" s="10">
        <v>50</v>
      </c>
      <c r="F114" s="4">
        <f>E114/E$116</f>
        <v>0.14409221902017291</v>
      </c>
      <c r="G114" s="43"/>
      <c r="H114" s="45"/>
    </row>
    <row r="115" spans="2:8" x14ac:dyDescent="0.25">
      <c r="B115" s="40"/>
      <c r="C115" s="42"/>
      <c r="D115" s="24" t="s">
        <v>94</v>
      </c>
      <c r="E115" s="10">
        <v>41</v>
      </c>
      <c r="F115" s="4">
        <f>E115/E$116</f>
        <v>0.11815561959654179</v>
      </c>
      <c r="G115" s="44"/>
      <c r="H115" s="45"/>
    </row>
    <row r="116" spans="2:8" x14ac:dyDescent="0.25">
      <c r="B116" s="40"/>
      <c r="C116" s="42"/>
      <c r="D116" s="25" t="s">
        <v>0</v>
      </c>
      <c r="E116" s="46">
        <f>SUM(E112:E115)</f>
        <v>347</v>
      </c>
      <c r="F116" s="46"/>
      <c r="G116" s="44"/>
      <c r="H116" s="45"/>
    </row>
    <row r="117" spans="2:8" x14ac:dyDescent="0.25">
      <c r="B117" s="40"/>
      <c r="C117" s="42" t="s">
        <v>8</v>
      </c>
      <c r="D117" s="24" t="s">
        <v>96</v>
      </c>
      <c r="E117" s="14">
        <v>198</v>
      </c>
      <c r="F117" s="4">
        <f>E117/E$119</f>
        <v>0.66442953020134232</v>
      </c>
      <c r="G117" s="43">
        <f>E117-E118</f>
        <v>98</v>
      </c>
      <c r="H117" s="45">
        <f>F117-F118</f>
        <v>0.32885906040268459</v>
      </c>
    </row>
    <row r="118" spans="2:8" x14ac:dyDescent="0.25">
      <c r="B118" s="40"/>
      <c r="C118" s="42"/>
      <c r="D118" s="24" t="s">
        <v>97</v>
      </c>
      <c r="E118" s="10">
        <v>100</v>
      </c>
      <c r="F118" s="4">
        <f>E118/E$119</f>
        <v>0.33557046979865773</v>
      </c>
      <c r="G118" s="44"/>
      <c r="H118" s="45"/>
    </row>
    <row r="119" spans="2:8" x14ac:dyDescent="0.25">
      <c r="B119" s="40"/>
      <c r="C119" s="42"/>
      <c r="D119" s="25" t="s">
        <v>0</v>
      </c>
      <c r="E119" s="46">
        <f>SUM(E117:E118)</f>
        <v>298</v>
      </c>
      <c r="F119" s="46"/>
      <c r="G119" s="44"/>
      <c r="H119" s="45"/>
    </row>
    <row r="120" spans="2:8" x14ac:dyDescent="0.25">
      <c r="B120" s="40"/>
      <c r="C120" s="42" t="s">
        <v>7</v>
      </c>
      <c r="D120" s="24" t="s">
        <v>98</v>
      </c>
      <c r="E120" s="14">
        <v>208</v>
      </c>
      <c r="F120" s="4">
        <f>E120/E$124</f>
        <v>0.59942363112391928</v>
      </c>
      <c r="G120" s="43">
        <f>E120-E121</f>
        <v>83</v>
      </c>
      <c r="H120" s="45">
        <f>F120-F121</f>
        <v>0.23919308357348701</v>
      </c>
    </row>
    <row r="121" spans="2:8" x14ac:dyDescent="0.25">
      <c r="B121" s="40"/>
      <c r="C121" s="42"/>
      <c r="D121" s="24" t="s">
        <v>99</v>
      </c>
      <c r="E121" s="10">
        <v>125</v>
      </c>
      <c r="F121" s="4">
        <f>E121/E$124</f>
        <v>0.36023054755043227</v>
      </c>
      <c r="G121" s="44"/>
      <c r="H121" s="45"/>
    </row>
    <row r="122" spans="2:8" x14ac:dyDescent="0.25">
      <c r="B122" s="40"/>
      <c r="C122" s="83"/>
      <c r="D122" s="84" t="s">
        <v>100</v>
      </c>
      <c r="E122" s="28">
        <v>9</v>
      </c>
      <c r="F122" s="4">
        <f t="shared" ref="F122:F123" si="5">E122/E$124</f>
        <v>2.5936599423631124E-2</v>
      </c>
      <c r="G122" s="56"/>
      <c r="H122" s="57"/>
    </row>
    <row r="123" spans="2:8" x14ac:dyDescent="0.25">
      <c r="B123" s="40"/>
      <c r="C123" s="83"/>
      <c r="D123" s="84" t="s">
        <v>101</v>
      </c>
      <c r="E123" s="28">
        <v>5</v>
      </c>
      <c r="F123" s="4">
        <f t="shared" si="5"/>
        <v>1.4409221902017291E-2</v>
      </c>
      <c r="G123" s="56"/>
      <c r="H123" s="57"/>
    </row>
    <row r="124" spans="2:8" ht="13.5" thickBot="1" x14ac:dyDescent="0.3">
      <c r="B124" s="41"/>
      <c r="C124" s="47"/>
      <c r="D124" s="26" t="s">
        <v>0</v>
      </c>
      <c r="E124" s="50">
        <f>SUM(E120:E123)</f>
        <v>347</v>
      </c>
      <c r="F124" s="50"/>
      <c r="G124" s="48"/>
      <c r="H124" s="49"/>
    </row>
  </sheetData>
  <sortState xmlns:xlrd2="http://schemas.microsoft.com/office/spreadsheetml/2017/richdata2" ref="D61:E62">
    <sortCondition descending="1" ref="E61:E62"/>
  </sortState>
  <mergeCells count="84">
    <mergeCell ref="G2:H2"/>
    <mergeCell ref="C38:C44"/>
    <mergeCell ref="E44:F44"/>
    <mergeCell ref="E24:F24"/>
    <mergeCell ref="C25:C27"/>
    <mergeCell ref="G25:G27"/>
    <mergeCell ref="H25:H27"/>
    <mergeCell ref="E27:F27"/>
    <mergeCell ref="C28:C31"/>
    <mergeCell ref="G28:G31"/>
    <mergeCell ref="H28:H31"/>
    <mergeCell ref="E31:F31"/>
    <mergeCell ref="C32:C37"/>
    <mergeCell ref="G32:G37"/>
    <mergeCell ref="B38:B73"/>
    <mergeCell ref="C59:C63"/>
    <mergeCell ref="G59:G63"/>
    <mergeCell ref="H59:H63"/>
    <mergeCell ref="E50:F50"/>
    <mergeCell ref="E63:F63"/>
    <mergeCell ref="C64:C67"/>
    <mergeCell ref="G64:G67"/>
    <mergeCell ref="H64:H67"/>
    <mergeCell ref="E67:F67"/>
    <mergeCell ref="C68:C73"/>
    <mergeCell ref="E73:F73"/>
    <mergeCell ref="B74:B111"/>
    <mergeCell ref="C74:C92"/>
    <mergeCell ref="E92:F92"/>
    <mergeCell ref="C93:C98"/>
    <mergeCell ref="G93:G98"/>
    <mergeCell ref="E111:F111"/>
    <mergeCell ref="C99:C102"/>
    <mergeCell ref="G99:G102"/>
    <mergeCell ref="E98:F98"/>
    <mergeCell ref="B3:B37"/>
    <mergeCell ref="C3:C7"/>
    <mergeCell ref="E7:F7"/>
    <mergeCell ref="C8:C13"/>
    <mergeCell ref="G8:G13"/>
    <mergeCell ref="E13:F13"/>
    <mergeCell ref="C14:C17"/>
    <mergeCell ref="G14:G17"/>
    <mergeCell ref="E17:F17"/>
    <mergeCell ref="C18:C24"/>
    <mergeCell ref="G18:G24"/>
    <mergeCell ref="C107:C111"/>
    <mergeCell ref="G107:G111"/>
    <mergeCell ref="H32:H37"/>
    <mergeCell ref="E37:F37"/>
    <mergeCell ref="C51:C58"/>
    <mergeCell ref="E58:F58"/>
    <mergeCell ref="C45:C50"/>
    <mergeCell ref="G45:G50"/>
    <mergeCell ref="H45:H50"/>
    <mergeCell ref="H93:H98"/>
    <mergeCell ref="H107:H111"/>
    <mergeCell ref="H99:H102"/>
    <mergeCell ref="E102:F102"/>
    <mergeCell ref="C103:C106"/>
    <mergeCell ref="G103:G106"/>
    <mergeCell ref="H103:H106"/>
    <mergeCell ref="E106:F106"/>
    <mergeCell ref="B112:B124"/>
    <mergeCell ref="C117:C119"/>
    <mergeCell ref="G117:G119"/>
    <mergeCell ref="H117:H119"/>
    <mergeCell ref="E119:F119"/>
    <mergeCell ref="C120:C124"/>
    <mergeCell ref="G120:G124"/>
    <mergeCell ref="H120:H124"/>
    <mergeCell ref="E124:F124"/>
    <mergeCell ref="C112:C116"/>
    <mergeCell ref="G112:G116"/>
    <mergeCell ref="H112:H116"/>
    <mergeCell ref="E116:F116"/>
    <mergeCell ref="G3:H7"/>
    <mergeCell ref="G38:H44"/>
    <mergeCell ref="G51:H58"/>
    <mergeCell ref="G68:H73"/>
    <mergeCell ref="G74:H92"/>
    <mergeCell ref="H8:H13"/>
    <mergeCell ref="H14:H17"/>
    <mergeCell ref="H18:H24"/>
  </mergeCells>
  <conditionalFormatting sqref="A2:G2 D92:E92 D7:E7 C18:C23 D58:E58 D73:E73 A1:XFD1 A125:XFD1048576 B74:F74 C93:H93 D97:E98 D111:E111 D102:E102 C103:H104 D106:E106 B3:F3 D27:E27 D31:E31 C32:C36 C8:H8 D13:E13 C51:F51 C59:D62 C117:C118 C68:F68 D18:H18 D24:E24 C120:C123 A112:C112 D112:H114 D116:E116 C113:F115 D117:H117 D119:E119 D120:H120 D124:E124 D75:F91 C94:E96 G94:H96 F94:F97 C107:H110 C99:H101 D104:F105 D118:F118 D52:F57 C25:H26 D4:F6 D32:H32 D37:E37 C14:H16 D17:E17 E59:H59 D63:E63 C64:D66 E64:H64 D67:E67 E65:F65 E60:F62 D44:E44 A38:F38 D39:F43 D69:F72 C45:D49 E45:H45 D50:E50 C28:H30 D33:F36 D19:F23 D9:F12 A3:A37 E46:F49 A113:A124 D121:F123 A39:A111 I2:XFD124">
    <cfRule type="cellIs" dxfId="8" priority="10" operator="equal">
      <formula>0</formula>
    </cfRule>
  </conditionalFormatting>
  <conditionalFormatting sqref="C18:C23 A1:XFD2 A125:XFD1048576 B74:F74 C93:H93 C92:E92 D97:E98 D111:E111 D102:E102 C103:H104 D106:E106 B3:F3 C7:E7 D27:E27 D31:E31 C32:C36 C8:H8 D13:E13 C58:E58 C59:D62 C117:C118 C73:E73 D18:H18 D24:E24 C120:C123 A112:C112 D112:H114 D116:E116 C113:F115 D117:H117 D119:E119 D120:H120 D124:E124 C75:F91 C94:E96 G94:H96 F94:F97 C107:H110 C99:H101 D104:F105 D118:F118 C51:F57 C25:H26 C4:F6 D32:H32 D37:E37 C14:H16 D17:E17 E59:H59 D63:E63 C64:D66 E64:H64 D67:E67 E65:F65 E60:F62 A38:F38 C44:E44 C39:F43 C68:F72 C45:D49 E45:H45 D50:E50 C28:H30 D33:F36 D19:F23 D9:F12 A3:A37 E46:F49 A113:A124 D121:F123 A39:A111 I3:XFD124">
    <cfRule type="cellIs" dxfId="7" priority="8" operator="equal">
      <formula>"I"</formula>
    </cfRule>
    <cfRule type="cellIs" dxfId="6" priority="9" operator="equal">
      <formula>"N"</formula>
    </cfRule>
  </conditionalFormatting>
  <conditionalFormatting sqref="G3">
    <cfRule type="cellIs" dxfId="5" priority="6" operator="equal">
      <formula>0</formula>
    </cfRule>
  </conditionalFormatting>
  <conditionalFormatting sqref="G3">
    <cfRule type="cellIs" dxfId="4" priority="4" operator="equal">
      <formula>"I"</formula>
    </cfRule>
    <cfRule type="cellIs" dxfId="3" priority="5" operator="equal">
      <formula>"N"</formula>
    </cfRule>
  </conditionalFormatting>
  <conditionalFormatting sqref="G68">
    <cfRule type="cellIs" dxfId="2" priority="3" operator="equal">
      <formula>0</formula>
    </cfRule>
  </conditionalFormatting>
  <conditionalFormatting sqref="G68">
    <cfRule type="cellIs" dxfId="1" priority="1" operator="equal">
      <formula>"I"</formula>
    </cfRule>
    <cfRule type="cellIs" dxfId="0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2022-08-01T05:09:34Z</dcterms:modified>
</cp:coreProperties>
</file>