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681C568D-80B9-4879-B82C-6316B06CDC2F}" xr6:coauthVersionLast="47" xr6:coauthVersionMax="47" xr10:uidLastSave="{00000000-0000-0000-0000-000000000000}"/>
  <bookViews>
    <workbookView xWindow="-28920" yWindow="-120" windowWidth="29040" windowHeight="158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1" l="1"/>
  <c r="F26" i="11" s="1"/>
  <c r="G3" i="11"/>
  <c r="E30" i="11"/>
  <c r="E44" i="11"/>
  <c r="F43" i="11" s="1"/>
  <c r="G42" i="11"/>
  <c r="E41" i="11"/>
  <c r="F37" i="11" s="1"/>
  <c r="E58" i="11"/>
  <c r="F56" i="11" s="1"/>
  <c r="G55" i="11"/>
  <c r="E54" i="11"/>
  <c r="F52" i="11" s="1"/>
  <c r="G50" i="11"/>
  <c r="E13" i="11"/>
  <c r="F11" i="11" s="1"/>
  <c r="E23" i="11"/>
  <c r="G84" i="11"/>
  <c r="E106" i="11"/>
  <c r="G103" i="11"/>
  <c r="F12" i="11" l="1"/>
  <c r="F22" i="11"/>
  <c r="F21" i="11"/>
  <c r="F39" i="11"/>
  <c r="F50" i="11"/>
  <c r="F42" i="11"/>
  <c r="H42" i="11" s="1"/>
  <c r="F40" i="11"/>
  <c r="F103" i="11"/>
  <c r="F104" i="11"/>
  <c r="F51" i="11"/>
  <c r="F105" i="11"/>
  <c r="F53" i="11"/>
  <c r="F55" i="11"/>
  <c r="F38" i="11"/>
  <c r="F57" i="11"/>
  <c r="F35" i="11"/>
  <c r="F36" i="11"/>
  <c r="F19" i="11"/>
  <c r="F20" i="11"/>
  <c r="F10" i="11"/>
  <c r="G19" i="11"/>
  <c r="G28" i="11"/>
  <c r="G24" i="11"/>
  <c r="E18" i="11"/>
  <c r="F16" i="11" s="1"/>
  <c r="G14" i="11"/>
  <c r="G10" i="11"/>
  <c r="E9" i="11"/>
  <c r="H3" i="11" s="1"/>
  <c r="E98" i="11"/>
  <c r="G93" i="11"/>
  <c r="E92" i="11"/>
  <c r="G87" i="11"/>
  <c r="F6" i="11" l="1"/>
  <c r="F7" i="11"/>
  <c r="F89" i="11"/>
  <c r="F90" i="11"/>
  <c r="F95" i="11"/>
  <c r="F96" i="11"/>
  <c r="F97" i="11"/>
  <c r="F94" i="11"/>
  <c r="F93" i="11"/>
  <c r="F88" i="11"/>
  <c r="F87" i="11"/>
  <c r="F91" i="11"/>
  <c r="F29" i="11"/>
  <c r="F28" i="11"/>
  <c r="F24" i="11"/>
  <c r="F25" i="11"/>
  <c r="F14" i="11"/>
  <c r="F15" i="11"/>
  <c r="F17" i="11"/>
  <c r="F4" i="11"/>
  <c r="F8" i="11"/>
  <c r="F5" i="11"/>
  <c r="F3" i="11"/>
  <c r="H50" i="11"/>
  <c r="H55" i="11"/>
  <c r="H103" i="11"/>
  <c r="H19" i="11"/>
  <c r="H24" i="11" l="1"/>
  <c r="H28" i="11"/>
  <c r="H10" i="11"/>
  <c r="H14" i="11"/>
  <c r="H87" i="11"/>
  <c r="H93" i="11"/>
  <c r="E102" i="11" l="1"/>
  <c r="G99" i="11"/>
  <c r="E86" i="11"/>
  <c r="E83" i="11"/>
  <c r="F80" i="11" l="1"/>
  <c r="F81" i="11"/>
  <c r="F78" i="11"/>
  <c r="F66" i="11"/>
  <c r="F77" i="11"/>
  <c r="F65" i="11"/>
  <c r="F67" i="11"/>
  <c r="F76" i="11"/>
  <c r="F64" i="11"/>
  <c r="F79" i="11"/>
  <c r="F75" i="11"/>
  <c r="F63" i="11"/>
  <c r="F74" i="11"/>
  <c r="F73" i="11"/>
  <c r="F69" i="11"/>
  <c r="F72" i="11"/>
  <c r="F71" i="11"/>
  <c r="F70" i="11"/>
  <c r="F82" i="11"/>
  <c r="F68" i="11"/>
  <c r="F85" i="11"/>
  <c r="F84" i="11"/>
  <c r="F100" i="11"/>
  <c r="F99" i="11"/>
  <c r="F101" i="11"/>
  <c r="H99" i="11" l="1"/>
  <c r="H84" i="11"/>
</calcChain>
</file>

<file path=xl/sharedStrings.xml><?xml version="1.0" encoding="utf-8"?>
<sst xmlns="http://schemas.openxmlformats.org/spreadsheetml/2006/main" count="172" uniqueCount="123">
  <si>
    <t>Total</t>
  </si>
  <si>
    <t>Margin</t>
  </si>
  <si>
    <t>Votes</t>
  </si>
  <si>
    <t>Hawaii</t>
  </si>
  <si>
    <t>%</t>
  </si>
  <si>
    <t>Oahu</t>
  </si>
  <si>
    <t>Hanalei</t>
  </si>
  <si>
    <t>Waimea</t>
  </si>
  <si>
    <t>Lihue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</si>
  <si>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</si>
  <si>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</si>
  <si>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</si>
  <si>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</si>
  <si>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</si>
  <si>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</si>
  <si>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</si>
  <si>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</si>
  <si>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</si>
  <si>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</si>
  <si>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</si>
  <si>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</si>
  <si>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</si>
  <si>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</si>
  <si>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</si>
  <si>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</si>
  <si>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</si>
  <si>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</si>
  <si>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</si>
  <si>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</si>
  <si>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</si>
  <si>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</si>
  <si>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</si>
  <si>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</si>
  <si>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</si>
  <si>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S. K. Kaai</t>
  </si>
  <si>
    <t>S. Kipi</t>
  </si>
  <si>
    <t>D. H. Nahinu</t>
  </si>
  <si>
    <t>J. D. Halai</t>
  </si>
  <si>
    <t>L. Aholo</t>
  </si>
  <si>
    <t>G. B. Kalaaukane</t>
  </si>
  <si>
    <t>J. A. Nahaku</t>
  </si>
  <si>
    <t>J. W. Lonoaea</t>
  </si>
  <si>
    <t>C. K. Kapule</t>
  </si>
  <si>
    <t>H. J. Wana</t>
  </si>
  <si>
    <t>J. Kauai</t>
  </si>
  <si>
    <t>E. Mikalemi</t>
  </si>
  <si>
    <t>J. Kakina</t>
  </si>
  <si>
    <t>J. Kahai</t>
  </si>
  <si>
    <t>J. O. Carter</t>
  </si>
  <si>
    <t>D. Kahanu</t>
  </si>
  <si>
    <t>G. W. Pilipo</t>
  </si>
  <si>
    <t>W. S. Pahukula</t>
  </si>
  <si>
    <t>scattering</t>
  </si>
  <si>
    <t>J. P. Kamai</t>
  </si>
  <si>
    <t>C. H. Judd</t>
  </si>
  <si>
    <t>J. Kupau</t>
  </si>
  <si>
    <t>S. M. Naukana</t>
  </si>
  <si>
    <t>S. W. Mahelona</t>
  </si>
  <si>
    <t>A. F. Judd</t>
  </si>
  <si>
    <t>Z. P. Poli</t>
  </si>
  <si>
    <t>J. Moanauli</t>
  </si>
  <si>
    <t>E. H. Boyd</t>
  </si>
  <si>
    <t>W. C. Jones</t>
  </si>
  <si>
    <t>C. J. Lons</t>
  </si>
  <si>
    <t>Henry Waterhouse</t>
  </si>
  <si>
    <t>E. Kalauao</t>
  </si>
  <si>
    <t>W. R. Kiha</t>
  </si>
  <si>
    <t>S. M. Kamakau</t>
  </si>
  <si>
    <t>J. P. Kahoalii</t>
  </si>
  <si>
    <t>Kuikau</t>
  </si>
  <si>
    <t>G. Rhodes</t>
  </si>
  <si>
    <t>W. Pinebasa Wood</t>
  </si>
  <si>
    <t>John A. Cummings</t>
  </si>
  <si>
    <t>E. Kekoa</t>
  </si>
  <si>
    <t>J. Naili</t>
  </si>
  <si>
    <t>S. G. Waila</t>
  </si>
  <si>
    <t>Kanaihilo</t>
  </si>
  <si>
    <t>J. M. Paikuli</t>
  </si>
  <si>
    <t>Natanaela Kaiaikawaba</t>
  </si>
  <si>
    <t>J. Komoikeehuehu</t>
  </si>
  <si>
    <t>S. W. Kaiue</t>
  </si>
  <si>
    <t>Solomona Kahoohalahala</t>
  </si>
  <si>
    <t>A. Nutuna</t>
  </si>
  <si>
    <t>Unknown</t>
  </si>
  <si>
    <t>W. Hanaike</t>
  </si>
  <si>
    <t>L. Keliipio</t>
  </si>
  <si>
    <t>J. W. Keawehunahala</t>
  </si>
  <si>
    <t>P. Kalaikini</t>
  </si>
  <si>
    <t>J. O. Kawehe</t>
  </si>
  <si>
    <t>Adamu Kaukau</t>
  </si>
  <si>
    <t>H. Kuihelani</t>
  </si>
  <si>
    <t>W. H. Kaauwai</t>
  </si>
  <si>
    <t>P. Nui</t>
  </si>
  <si>
    <t>W. Crowningbergh</t>
  </si>
  <si>
    <t>J. W. Ukumea</t>
  </si>
  <si>
    <t>M. Kahananui</t>
  </si>
  <si>
    <t>J. Nakila</t>
  </si>
  <si>
    <t>P. Kamaka</t>
  </si>
  <si>
    <t>W. H. Raiki</t>
  </si>
  <si>
    <t>P. F. Koakanu</t>
  </si>
  <si>
    <t>G. W. Lilikaiani</t>
  </si>
  <si>
    <t>S. K. Kuapuu</t>
  </si>
  <si>
    <t>J. H. Kapuniai</t>
  </si>
  <si>
    <t>J. Kamalenui</t>
  </si>
  <si>
    <t>D. Kaukaha</t>
  </si>
  <si>
    <t>G. B. Paiohau</t>
  </si>
  <si>
    <t>W. T. Martin</t>
  </si>
  <si>
    <t>J. N. Kapahju</t>
  </si>
  <si>
    <t>J. Kauhane</t>
  </si>
  <si>
    <t>D. H. Hikikoki</t>
  </si>
  <si>
    <t>John K. Akina</t>
  </si>
  <si>
    <t>Palapala</t>
  </si>
  <si>
    <t>Charles A. Akau</t>
  </si>
  <si>
    <t>D. B. Wahine</t>
  </si>
  <si>
    <t>G. W. D. Halemanu</t>
  </si>
  <si>
    <t>J. K. Kaunamane</t>
  </si>
  <si>
    <t>J. W. Naihe</t>
  </si>
  <si>
    <t>H. N. Kahalu</t>
  </si>
  <si>
    <t>J. Keliikoa</t>
  </si>
  <si>
    <t>K. W. Kupakee</t>
  </si>
  <si>
    <t>J. Z. Waiau</t>
  </si>
  <si>
    <t>Joseph K. Nawahi</t>
  </si>
  <si>
    <t>J. W. Kumahoa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</si>
</sst>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3" fontId="3" fillId="3" borderId="2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0" fontId="3" fillId="2" borderId="21" xfId="0" applyNumberFormat="1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0" fontId="3" fillId="2" borderId="1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115"/>
  <sheetViews>
    <sheetView tabSelected="1" zoomScaleNormal="100" workbookViewId="0">
      <pane xSplit="3" ySplit="2" topLeftCell="D51" activePane="bottomRight" state="frozen"/>
      <selection pane="topRight" activeCell="D1" sqref="D1"/>
      <selection pane="bottomLeft" activeCell="A3" sqref="A3"/>
      <selection pane="bottomRight" activeCell="N23" sqref="N23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20.42578125" style="1" bestFit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18</v>
      </c>
      <c r="C2" s="15" t="s">
        <v>21</v>
      </c>
      <c r="D2" s="5" t="s">
        <v>31</v>
      </c>
      <c r="E2" s="9" t="s">
        <v>2</v>
      </c>
      <c r="F2" s="6" t="s">
        <v>4</v>
      </c>
      <c r="G2" s="30" t="s">
        <v>1</v>
      </c>
      <c r="H2" s="31"/>
    </row>
    <row r="3" spans="2:8" s="2" customFormat="1" ht="12.75" customHeight="1" x14ac:dyDescent="0.25">
      <c r="B3" s="55" t="s">
        <v>3</v>
      </c>
      <c r="C3" s="57" t="s">
        <v>22</v>
      </c>
      <c r="D3" s="20" t="s">
        <v>109</v>
      </c>
      <c r="E3" s="19">
        <v>430</v>
      </c>
      <c r="F3" s="3">
        <f>E3/E$9</f>
        <v>0.50058207217694994</v>
      </c>
      <c r="G3" s="39">
        <f>429-311</f>
        <v>118</v>
      </c>
      <c r="H3" s="42">
        <f>G3/E9</f>
        <v>0.13736903376018628</v>
      </c>
    </row>
    <row r="4" spans="2:8" s="2" customFormat="1" ht="12.75" customHeight="1" x14ac:dyDescent="0.25">
      <c r="B4" s="48"/>
      <c r="C4" s="33"/>
      <c r="D4" s="7" t="s">
        <v>35</v>
      </c>
      <c r="E4" s="14">
        <v>429</v>
      </c>
      <c r="F4" s="4">
        <f>E4/E$9</f>
        <v>0.49941792782305006</v>
      </c>
      <c r="G4" s="46"/>
      <c r="H4" s="43"/>
    </row>
    <row r="5" spans="2:8" s="2" customFormat="1" ht="12.75" customHeight="1" x14ac:dyDescent="0.25">
      <c r="B5" s="48"/>
      <c r="C5" s="33"/>
      <c r="D5" s="7" t="s">
        <v>110</v>
      </c>
      <c r="E5" s="28">
        <v>312</v>
      </c>
      <c r="F5" s="4">
        <f>E5/E$9</f>
        <v>0.36321303841676367</v>
      </c>
      <c r="G5" s="46"/>
      <c r="H5" s="43"/>
    </row>
    <row r="6" spans="2:8" s="2" customFormat="1" ht="12.75" customHeight="1" x14ac:dyDescent="0.25">
      <c r="B6" s="48"/>
      <c r="C6" s="33"/>
      <c r="D6" s="7" t="s">
        <v>111</v>
      </c>
      <c r="E6" s="28">
        <v>311</v>
      </c>
      <c r="F6" s="4">
        <f t="shared" ref="F6:F7" si="0">E6/E$9</f>
        <v>0.36204889406286378</v>
      </c>
      <c r="G6" s="46"/>
      <c r="H6" s="43"/>
    </row>
    <row r="7" spans="2:8" s="2" customFormat="1" ht="12.75" customHeight="1" x14ac:dyDescent="0.25">
      <c r="B7" s="48"/>
      <c r="C7" s="33"/>
      <c r="D7" s="7" t="s">
        <v>112</v>
      </c>
      <c r="E7" s="28">
        <v>123</v>
      </c>
      <c r="F7" s="4">
        <f t="shared" si="0"/>
        <v>0.14318975552968569</v>
      </c>
      <c r="G7" s="46"/>
      <c r="H7" s="43"/>
    </row>
    <row r="8" spans="2:8" s="2" customFormat="1" ht="12.75" customHeight="1" x14ac:dyDescent="0.25">
      <c r="B8" s="48"/>
      <c r="C8" s="33"/>
      <c r="D8" s="7" t="s">
        <v>113</v>
      </c>
      <c r="E8" s="28">
        <v>113</v>
      </c>
      <c r="F8" s="4">
        <f>E8/E$9</f>
        <v>0.13154831199068684</v>
      </c>
      <c r="G8" s="46"/>
      <c r="H8" s="43"/>
    </row>
    <row r="9" spans="2:8" s="2" customFormat="1" ht="12.75" customHeight="1" x14ac:dyDescent="0.25">
      <c r="B9" s="48"/>
      <c r="C9" s="33"/>
      <c r="D9" s="17" t="s">
        <v>0</v>
      </c>
      <c r="E9" s="34">
        <f>SUM(E3:E8)/2</f>
        <v>859</v>
      </c>
      <c r="F9" s="34"/>
      <c r="G9" s="41"/>
      <c r="H9" s="44"/>
    </row>
    <row r="10" spans="2:8" s="2" customFormat="1" ht="12.75" customHeight="1" x14ac:dyDescent="0.25">
      <c r="B10" s="48"/>
      <c r="C10" s="37" t="s">
        <v>15</v>
      </c>
      <c r="D10" s="7" t="s">
        <v>114</v>
      </c>
      <c r="E10" s="14">
        <v>148</v>
      </c>
      <c r="F10" s="4">
        <f>E10/E$13</f>
        <v>0.59437751004016059</v>
      </c>
      <c r="G10" s="39">
        <f>E10-E11</f>
        <v>72</v>
      </c>
      <c r="H10" s="42">
        <f>F10-F11</f>
        <v>0.28915662650602403</v>
      </c>
    </row>
    <row r="11" spans="2:8" s="2" customFormat="1" ht="12.75" customHeight="1" x14ac:dyDescent="0.25">
      <c r="B11" s="48"/>
      <c r="C11" s="38"/>
      <c r="D11" s="7" t="s">
        <v>115</v>
      </c>
      <c r="E11" s="28">
        <v>76</v>
      </c>
      <c r="F11" s="4">
        <f>E11/E$13</f>
        <v>0.30522088353413657</v>
      </c>
      <c r="G11" s="46"/>
      <c r="H11" s="43"/>
    </row>
    <row r="12" spans="2:8" s="2" customFormat="1" ht="12.75" customHeight="1" x14ac:dyDescent="0.25">
      <c r="B12" s="48"/>
      <c r="C12" s="38"/>
      <c r="D12" s="7" t="s">
        <v>62</v>
      </c>
      <c r="E12" s="27">
        <v>25</v>
      </c>
      <c r="F12" s="4">
        <f>E12/E$13</f>
        <v>0.10040160642570281</v>
      </c>
      <c r="G12" s="46"/>
      <c r="H12" s="43"/>
    </row>
    <row r="13" spans="2:8" s="2" customFormat="1" ht="12.75" customHeight="1" x14ac:dyDescent="0.25">
      <c r="B13" s="48"/>
      <c r="C13" s="32"/>
      <c r="D13" s="17" t="s">
        <v>0</v>
      </c>
      <c r="E13" s="35">
        <f>SUM(E10:E12)</f>
        <v>249</v>
      </c>
      <c r="F13" s="36"/>
      <c r="G13" s="41"/>
      <c r="H13" s="44"/>
    </row>
    <row r="14" spans="2:8" s="2" customFormat="1" ht="12.75" customHeight="1" x14ac:dyDescent="0.25">
      <c r="B14" s="48"/>
      <c r="C14" s="37" t="s">
        <v>12</v>
      </c>
      <c r="D14" s="7" t="s">
        <v>116</v>
      </c>
      <c r="E14" s="14">
        <v>155</v>
      </c>
      <c r="F14" s="4">
        <f>E14/E$18</f>
        <v>0.34988713318284426</v>
      </c>
      <c r="G14" s="39">
        <f>E14-E15</f>
        <v>42</v>
      </c>
      <c r="H14" s="42">
        <f>F14-F15</f>
        <v>9.4808126410835247E-2</v>
      </c>
    </row>
    <row r="15" spans="2:8" s="2" customFormat="1" ht="12.75" customHeight="1" x14ac:dyDescent="0.25">
      <c r="B15" s="48"/>
      <c r="C15" s="38"/>
      <c r="D15" s="7" t="s">
        <v>37</v>
      </c>
      <c r="E15" s="28">
        <v>113</v>
      </c>
      <c r="F15" s="4">
        <f>E15/E$18</f>
        <v>0.25507900677200901</v>
      </c>
      <c r="G15" s="40"/>
      <c r="H15" s="43"/>
    </row>
    <row r="16" spans="2:8" s="2" customFormat="1" ht="12.75" customHeight="1" x14ac:dyDescent="0.25">
      <c r="B16" s="48"/>
      <c r="C16" s="38"/>
      <c r="D16" s="83" t="s">
        <v>117</v>
      </c>
      <c r="E16" s="28">
        <v>103</v>
      </c>
      <c r="F16" s="4">
        <f>E16/E$18</f>
        <v>0.2325056433408578</v>
      </c>
      <c r="G16" s="40"/>
      <c r="H16" s="43"/>
    </row>
    <row r="17" spans="2:8" s="2" customFormat="1" ht="12.75" customHeight="1" x14ac:dyDescent="0.25">
      <c r="B17" s="48"/>
      <c r="C17" s="38"/>
      <c r="D17" s="21" t="s">
        <v>118</v>
      </c>
      <c r="E17" s="28">
        <v>72</v>
      </c>
      <c r="F17" s="4">
        <f>E17/E$18</f>
        <v>0.16252821670428894</v>
      </c>
      <c r="G17" s="40"/>
      <c r="H17" s="43"/>
    </row>
    <row r="18" spans="2:8" s="2" customFormat="1" ht="12.75" customHeight="1" x14ac:dyDescent="0.25">
      <c r="B18" s="48"/>
      <c r="C18" s="32"/>
      <c r="D18" s="17" t="s">
        <v>0</v>
      </c>
      <c r="E18" s="35">
        <f>SUM(E14:E17)</f>
        <v>443</v>
      </c>
      <c r="F18" s="36"/>
      <c r="G18" s="41"/>
      <c r="H18" s="44"/>
    </row>
    <row r="19" spans="2:8" s="2" customFormat="1" ht="12.75" customHeight="1" x14ac:dyDescent="0.25">
      <c r="B19" s="48"/>
      <c r="C19" s="37" t="s">
        <v>26</v>
      </c>
      <c r="D19" s="7" t="s">
        <v>34</v>
      </c>
      <c r="E19" s="14">
        <v>155</v>
      </c>
      <c r="F19" s="4">
        <f>E19/E$23</f>
        <v>0.56985294117647056</v>
      </c>
      <c r="G19" s="39">
        <f>E19-E20</f>
        <v>72</v>
      </c>
      <c r="H19" s="42">
        <f>F19-F20</f>
        <v>0.26470588235294112</v>
      </c>
    </row>
    <row r="20" spans="2:8" s="2" customFormat="1" ht="12.75" customHeight="1" x14ac:dyDescent="0.25">
      <c r="B20" s="48"/>
      <c r="C20" s="38"/>
      <c r="D20" s="7" t="s">
        <v>120</v>
      </c>
      <c r="E20" s="28">
        <v>83</v>
      </c>
      <c r="F20" s="4">
        <f>E20/E$23</f>
        <v>0.30514705882352944</v>
      </c>
      <c r="G20" s="46"/>
      <c r="H20" s="43"/>
    </row>
    <row r="21" spans="2:8" s="2" customFormat="1" ht="12.75" customHeight="1" x14ac:dyDescent="0.25">
      <c r="B21" s="48"/>
      <c r="C21" s="38"/>
      <c r="D21" s="7" t="s">
        <v>117</v>
      </c>
      <c r="E21" s="27">
        <v>27</v>
      </c>
      <c r="F21" s="4">
        <f>E21/E$23</f>
        <v>9.9264705882352935E-2</v>
      </c>
      <c r="G21" s="46"/>
      <c r="H21" s="43"/>
    </row>
    <row r="22" spans="2:8" s="2" customFormat="1" ht="12.75" customHeight="1" x14ac:dyDescent="0.25">
      <c r="B22" s="48"/>
      <c r="C22" s="38"/>
      <c r="D22" s="7" t="s">
        <v>118</v>
      </c>
      <c r="E22" s="27">
        <v>7</v>
      </c>
      <c r="F22" s="4">
        <f>E22/E$23</f>
        <v>2.5735294117647058E-2</v>
      </c>
      <c r="G22" s="46"/>
      <c r="H22" s="43"/>
    </row>
    <row r="23" spans="2:8" s="2" customFormat="1" ht="12.75" customHeight="1" x14ac:dyDescent="0.25">
      <c r="B23" s="48"/>
      <c r="C23" s="32"/>
      <c r="D23" s="17" t="s">
        <v>0</v>
      </c>
      <c r="E23" s="35">
        <f>SUM(E19:E22)</f>
        <v>272</v>
      </c>
      <c r="F23" s="36"/>
      <c r="G23" s="41"/>
      <c r="H23" s="44"/>
    </row>
    <row r="24" spans="2:8" s="2" customFormat="1" ht="12.75" customHeight="1" x14ac:dyDescent="0.25">
      <c r="B24" s="48"/>
      <c r="C24" s="37" t="s">
        <v>27</v>
      </c>
      <c r="D24" s="7" t="s">
        <v>119</v>
      </c>
      <c r="E24" s="14">
        <v>90</v>
      </c>
      <c r="F24" s="4">
        <f>E24/E$27</f>
        <v>0.43902439024390244</v>
      </c>
      <c r="G24" s="39">
        <f>E24-E25</f>
        <v>17</v>
      </c>
      <c r="H24" s="42">
        <f>F24-F25</f>
        <v>8.2926829268292701E-2</v>
      </c>
    </row>
    <row r="25" spans="2:8" s="2" customFormat="1" ht="12.75" customHeight="1" x14ac:dyDescent="0.25">
      <c r="B25" s="48"/>
      <c r="C25" s="38"/>
      <c r="D25" s="7" t="s">
        <v>62</v>
      </c>
      <c r="E25" s="28">
        <v>73</v>
      </c>
      <c r="F25" s="4">
        <f>E25/E$27</f>
        <v>0.35609756097560974</v>
      </c>
      <c r="G25" s="40"/>
      <c r="H25" s="43"/>
    </row>
    <row r="26" spans="2:8" s="2" customFormat="1" ht="12.75" customHeight="1" x14ac:dyDescent="0.25">
      <c r="B26" s="48"/>
      <c r="C26" s="38"/>
      <c r="D26" s="7" t="s">
        <v>36</v>
      </c>
      <c r="E26" s="27">
        <v>42</v>
      </c>
      <c r="F26" s="4">
        <f>E26/E$27</f>
        <v>0.20487804878048779</v>
      </c>
      <c r="G26" s="40"/>
      <c r="H26" s="43"/>
    </row>
    <row r="27" spans="2:8" s="2" customFormat="1" ht="12.75" customHeight="1" x14ac:dyDescent="0.25">
      <c r="B27" s="48"/>
      <c r="C27" s="32"/>
      <c r="D27" s="17" t="s">
        <v>0</v>
      </c>
      <c r="E27" s="35">
        <f>SUM(E24:E26)</f>
        <v>205</v>
      </c>
      <c r="F27" s="36"/>
      <c r="G27" s="41"/>
      <c r="H27" s="44"/>
    </row>
    <row r="28" spans="2:8" s="2" customFormat="1" ht="12.75" customHeight="1" x14ac:dyDescent="0.25">
      <c r="B28" s="48"/>
      <c r="C28" s="37" t="s">
        <v>29</v>
      </c>
      <c r="D28" s="7" t="s">
        <v>121</v>
      </c>
      <c r="E28" s="14">
        <v>136</v>
      </c>
      <c r="F28" s="4">
        <f>E28/E$30</f>
        <v>0.54183266932270913</v>
      </c>
      <c r="G28" s="39">
        <f>E28-E29</f>
        <v>21</v>
      </c>
      <c r="H28" s="42">
        <f>F28-F29</f>
        <v>8.3665338645418308E-2</v>
      </c>
    </row>
    <row r="29" spans="2:8" s="2" customFormat="1" ht="12.75" customHeight="1" x14ac:dyDescent="0.25">
      <c r="B29" s="48"/>
      <c r="C29" s="38"/>
      <c r="D29" s="7" t="s">
        <v>122</v>
      </c>
      <c r="E29" s="28">
        <v>115</v>
      </c>
      <c r="F29" s="4">
        <f>E29/E$30</f>
        <v>0.45816733067729082</v>
      </c>
      <c r="G29" s="40"/>
      <c r="H29" s="43"/>
    </row>
    <row r="30" spans="2:8" s="2" customFormat="1" ht="12.75" customHeight="1" x14ac:dyDescent="0.25">
      <c r="B30" s="48"/>
      <c r="C30" s="32"/>
      <c r="D30" s="17" t="s">
        <v>0</v>
      </c>
      <c r="E30" s="35">
        <f>SUM(E28:E29)</f>
        <v>251</v>
      </c>
      <c r="F30" s="36"/>
      <c r="G30" s="41"/>
      <c r="H30" s="44"/>
    </row>
    <row r="31" spans="2:8" s="2" customFormat="1" ht="12.75" customHeight="1" x14ac:dyDescent="0.25">
      <c r="B31" s="48"/>
      <c r="C31" s="37" t="s">
        <v>13</v>
      </c>
      <c r="D31" s="7" t="s">
        <v>106</v>
      </c>
      <c r="E31" s="79" t="s">
        <v>83</v>
      </c>
      <c r="F31" s="80"/>
      <c r="G31" s="75" t="s">
        <v>83</v>
      </c>
      <c r="H31" s="76"/>
    </row>
    <row r="32" spans="2:8" s="2" customFormat="1" ht="12.75" customHeight="1" x14ac:dyDescent="0.25">
      <c r="B32" s="48"/>
      <c r="C32" s="38"/>
      <c r="D32" s="7" t="s">
        <v>107</v>
      </c>
      <c r="E32" s="81" t="s">
        <v>83</v>
      </c>
      <c r="F32" s="82"/>
      <c r="G32" s="71"/>
      <c r="H32" s="72"/>
    </row>
    <row r="33" spans="2:8" s="2" customFormat="1" ht="12.75" customHeight="1" x14ac:dyDescent="0.25">
      <c r="B33" s="56"/>
      <c r="C33" s="38"/>
      <c r="D33" s="7" t="s">
        <v>108</v>
      </c>
      <c r="E33" s="81" t="s">
        <v>83</v>
      </c>
      <c r="F33" s="82"/>
      <c r="G33" s="71"/>
      <c r="H33" s="72"/>
    </row>
    <row r="34" spans="2:8" s="2" customFormat="1" ht="12.75" customHeight="1" thickBot="1" x14ac:dyDescent="0.3">
      <c r="B34" s="49"/>
      <c r="C34" s="45"/>
      <c r="D34" s="18" t="s">
        <v>0</v>
      </c>
      <c r="E34" s="51" t="s">
        <v>83</v>
      </c>
      <c r="F34" s="51"/>
      <c r="G34" s="77"/>
      <c r="H34" s="78"/>
    </row>
    <row r="35" spans="2:8" x14ac:dyDescent="0.25">
      <c r="B35" s="47" t="s">
        <v>16</v>
      </c>
      <c r="C35" s="32" t="s">
        <v>9</v>
      </c>
      <c r="D35" s="12" t="s">
        <v>38</v>
      </c>
      <c r="E35" s="16">
        <v>213</v>
      </c>
      <c r="F35" s="11">
        <f t="shared" ref="F35:F40" si="1">E35/E$41</f>
        <v>0.59580419580419586</v>
      </c>
      <c r="G35" s="71" t="s">
        <v>33</v>
      </c>
      <c r="H35" s="72"/>
    </row>
    <row r="36" spans="2:8" x14ac:dyDescent="0.25">
      <c r="B36" s="48"/>
      <c r="C36" s="33"/>
      <c r="D36" s="7" t="s">
        <v>84</v>
      </c>
      <c r="E36" s="14">
        <v>184</v>
      </c>
      <c r="F36" s="4">
        <f t="shared" si="1"/>
        <v>0.51468531468531464</v>
      </c>
      <c r="G36" s="71"/>
      <c r="H36" s="72"/>
    </row>
    <row r="37" spans="2:8" x14ac:dyDescent="0.25">
      <c r="B37" s="48"/>
      <c r="C37" s="33"/>
      <c r="D37" s="7" t="s">
        <v>85</v>
      </c>
      <c r="E37" s="13">
        <v>127</v>
      </c>
      <c r="F37" s="4">
        <f t="shared" si="1"/>
        <v>0.35524475524475524</v>
      </c>
      <c r="G37" s="71"/>
      <c r="H37" s="72"/>
    </row>
    <row r="38" spans="2:8" x14ac:dyDescent="0.25">
      <c r="B38" s="48"/>
      <c r="C38" s="33"/>
      <c r="D38" s="7" t="s">
        <v>86</v>
      </c>
      <c r="E38" s="13">
        <v>94</v>
      </c>
      <c r="F38" s="4">
        <f t="shared" si="1"/>
        <v>0.26293706293706293</v>
      </c>
      <c r="G38" s="71"/>
      <c r="H38" s="72"/>
    </row>
    <row r="39" spans="2:8" x14ac:dyDescent="0.25">
      <c r="B39" s="48"/>
      <c r="C39" s="33"/>
      <c r="D39" s="7" t="s">
        <v>87</v>
      </c>
      <c r="E39" s="13">
        <v>78</v>
      </c>
      <c r="F39" s="4">
        <f t="shared" si="1"/>
        <v>0.21818181818181817</v>
      </c>
      <c r="G39" s="71"/>
      <c r="H39" s="72"/>
    </row>
    <row r="40" spans="2:8" x14ac:dyDescent="0.25">
      <c r="B40" s="48"/>
      <c r="C40" s="33"/>
      <c r="D40" s="7" t="s">
        <v>88</v>
      </c>
      <c r="E40" s="13">
        <v>19</v>
      </c>
      <c r="F40" s="4">
        <f t="shared" si="1"/>
        <v>5.3146853146853149E-2</v>
      </c>
      <c r="G40" s="71"/>
      <c r="H40" s="72"/>
    </row>
    <row r="41" spans="2:8" x14ac:dyDescent="0.25">
      <c r="B41" s="48"/>
      <c r="C41" s="33"/>
      <c r="D41" s="17" t="s">
        <v>0</v>
      </c>
      <c r="E41" s="34">
        <f>SUM(E35:E40)/2</f>
        <v>357.5</v>
      </c>
      <c r="F41" s="34"/>
      <c r="G41" s="73"/>
      <c r="H41" s="74"/>
    </row>
    <row r="42" spans="2:8" x14ac:dyDescent="0.25">
      <c r="B42" s="48"/>
      <c r="C42" s="33" t="s">
        <v>30</v>
      </c>
      <c r="D42" s="7" t="s">
        <v>89</v>
      </c>
      <c r="E42" s="14">
        <v>63</v>
      </c>
      <c r="F42" s="4">
        <f>E42/E$44</f>
        <v>0.6428571428571429</v>
      </c>
      <c r="G42" s="39">
        <f>E42-E43</f>
        <v>28</v>
      </c>
      <c r="H42" s="42">
        <f>F42-F43</f>
        <v>0.28571428571428575</v>
      </c>
    </row>
    <row r="43" spans="2:8" x14ac:dyDescent="0.25">
      <c r="B43" s="48"/>
      <c r="C43" s="33"/>
      <c r="D43" s="7" t="s">
        <v>40</v>
      </c>
      <c r="E43" s="13">
        <v>35</v>
      </c>
      <c r="F43" s="4">
        <f>E43/E$44</f>
        <v>0.35714285714285715</v>
      </c>
      <c r="G43" s="46"/>
      <c r="H43" s="43"/>
    </row>
    <row r="44" spans="2:8" x14ac:dyDescent="0.25">
      <c r="B44" s="48"/>
      <c r="C44" s="33"/>
      <c r="D44" s="17" t="s">
        <v>0</v>
      </c>
      <c r="E44" s="35">
        <f>SUM(E42:E43)</f>
        <v>98</v>
      </c>
      <c r="F44" s="36"/>
      <c r="G44" s="41"/>
      <c r="H44" s="44"/>
    </row>
    <row r="45" spans="2:8" x14ac:dyDescent="0.25">
      <c r="B45" s="48"/>
      <c r="C45" s="33" t="s">
        <v>23</v>
      </c>
      <c r="D45" s="7" t="s">
        <v>90</v>
      </c>
      <c r="E45" s="79" t="s">
        <v>83</v>
      </c>
      <c r="F45" s="80"/>
      <c r="G45" s="75" t="s">
        <v>83</v>
      </c>
      <c r="H45" s="76"/>
    </row>
    <row r="46" spans="2:8" x14ac:dyDescent="0.25">
      <c r="B46" s="48"/>
      <c r="C46" s="33"/>
      <c r="D46" s="7" t="s">
        <v>41</v>
      </c>
      <c r="E46" s="79" t="s">
        <v>83</v>
      </c>
      <c r="F46" s="80"/>
      <c r="G46" s="71"/>
      <c r="H46" s="72"/>
    </row>
    <row r="47" spans="2:8" x14ac:dyDescent="0.25">
      <c r="B47" s="48"/>
      <c r="C47" s="33"/>
      <c r="D47" s="7" t="s">
        <v>91</v>
      </c>
      <c r="E47" s="81" t="s">
        <v>83</v>
      </c>
      <c r="F47" s="82"/>
      <c r="G47" s="71"/>
      <c r="H47" s="72"/>
    </row>
    <row r="48" spans="2:8" x14ac:dyDescent="0.25">
      <c r="B48" s="48"/>
      <c r="C48" s="33"/>
      <c r="D48" s="7" t="s">
        <v>39</v>
      </c>
      <c r="E48" s="81" t="s">
        <v>83</v>
      </c>
      <c r="F48" s="82"/>
      <c r="G48" s="71"/>
      <c r="H48" s="72"/>
    </row>
    <row r="49" spans="2:8" x14ac:dyDescent="0.25">
      <c r="B49" s="48"/>
      <c r="C49" s="33"/>
      <c r="D49" s="17" t="s">
        <v>0</v>
      </c>
      <c r="E49" s="34" t="s">
        <v>83</v>
      </c>
      <c r="F49" s="34"/>
      <c r="G49" s="73"/>
      <c r="H49" s="74"/>
    </row>
    <row r="50" spans="2:8" x14ac:dyDescent="0.25">
      <c r="B50" s="48"/>
      <c r="C50" s="33" t="s">
        <v>10</v>
      </c>
      <c r="D50" s="7" t="s">
        <v>92</v>
      </c>
      <c r="E50" s="14">
        <v>153</v>
      </c>
      <c r="F50" s="4">
        <f>E50/E$54</f>
        <v>0.43098591549295773</v>
      </c>
      <c r="G50" s="39">
        <f>E50-E51</f>
        <v>34</v>
      </c>
      <c r="H50" s="42">
        <f>F50-F51</f>
        <v>9.5774647887323927E-2</v>
      </c>
    </row>
    <row r="51" spans="2:8" x14ac:dyDescent="0.25">
      <c r="B51" s="48"/>
      <c r="C51" s="33"/>
      <c r="D51" s="7" t="s">
        <v>42</v>
      </c>
      <c r="E51" s="13">
        <v>119</v>
      </c>
      <c r="F51" s="4">
        <f>E51/E$54</f>
        <v>0.3352112676056338</v>
      </c>
      <c r="G51" s="46"/>
      <c r="H51" s="43"/>
    </row>
    <row r="52" spans="2:8" x14ac:dyDescent="0.25">
      <c r="B52" s="48"/>
      <c r="C52" s="33"/>
      <c r="D52" s="7" t="s">
        <v>93</v>
      </c>
      <c r="E52" s="27">
        <v>75</v>
      </c>
      <c r="F52" s="4">
        <f>E52/E$54</f>
        <v>0.21126760563380281</v>
      </c>
      <c r="G52" s="46"/>
      <c r="H52" s="43"/>
    </row>
    <row r="53" spans="2:8" x14ac:dyDescent="0.25">
      <c r="B53" s="48"/>
      <c r="C53" s="33"/>
      <c r="D53" s="7" t="s">
        <v>94</v>
      </c>
      <c r="E53" s="27">
        <v>8</v>
      </c>
      <c r="F53" s="4">
        <f>E53/E$54</f>
        <v>2.2535211267605635E-2</v>
      </c>
      <c r="G53" s="46"/>
      <c r="H53" s="43"/>
    </row>
    <row r="54" spans="2:8" x14ac:dyDescent="0.25">
      <c r="B54" s="48"/>
      <c r="C54" s="33"/>
      <c r="D54" s="17" t="s">
        <v>0</v>
      </c>
      <c r="E54" s="35">
        <f>SUM(E50:E53)</f>
        <v>355</v>
      </c>
      <c r="F54" s="36"/>
      <c r="G54" s="41"/>
      <c r="H54" s="44"/>
    </row>
    <row r="55" spans="2:8" x14ac:dyDescent="0.25">
      <c r="B55" s="48"/>
      <c r="C55" s="37" t="s">
        <v>14</v>
      </c>
      <c r="D55" s="7" t="s">
        <v>95</v>
      </c>
      <c r="E55" s="14">
        <v>117</v>
      </c>
      <c r="F55" s="4">
        <f>E55/E$58</f>
        <v>0.45703125</v>
      </c>
      <c r="G55" s="39">
        <f>E55-E56</f>
        <v>44</v>
      </c>
      <c r="H55" s="42">
        <f>F55-F56</f>
        <v>0.171875</v>
      </c>
    </row>
    <row r="56" spans="2:8" x14ac:dyDescent="0.25">
      <c r="B56" s="48"/>
      <c r="C56" s="38"/>
      <c r="D56" s="7" t="s">
        <v>96</v>
      </c>
      <c r="E56" s="13">
        <v>73</v>
      </c>
      <c r="F56" s="4">
        <f>E56/E$58</f>
        <v>0.28515625</v>
      </c>
      <c r="G56" s="46"/>
      <c r="H56" s="43"/>
    </row>
    <row r="57" spans="2:8" x14ac:dyDescent="0.25">
      <c r="B57" s="48"/>
      <c r="C57" s="38"/>
      <c r="D57" s="7" t="s">
        <v>97</v>
      </c>
      <c r="E57" s="27">
        <v>66</v>
      </c>
      <c r="F57" s="4">
        <f>E57/E$58</f>
        <v>0.2578125</v>
      </c>
      <c r="G57" s="46"/>
      <c r="H57" s="43"/>
    </row>
    <row r="58" spans="2:8" x14ac:dyDescent="0.25">
      <c r="B58" s="48"/>
      <c r="C58" s="32"/>
      <c r="D58" s="17" t="s">
        <v>0</v>
      </c>
      <c r="E58" s="35">
        <f>SUM(E55:E57)</f>
        <v>256</v>
      </c>
      <c r="F58" s="36"/>
      <c r="G58" s="41"/>
      <c r="H58" s="44"/>
    </row>
    <row r="59" spans="2:8" x14ac:dyDescent="0.25">
      <c r="B59" s="48"/>
      <c r="C59" s="32" t="s">
        <v>11</v>
      </c>
      <c r="D59" s="12" t="s">
        <v>80</v>
      </c>
      <c r="E59" s="16">
        <v>167</v>
      </c>
      <c r="F59" s="11"/>
      <c r="G59" s="75" t="s">
        <v>83</v>
      </c>
      <c r="H59" s="76"/>
    </row>
    <row r="60" spans="2:8" x14ac:dyDescent="0.25">
      <c r="B60" s="48"/>
      <c r="C60" s="33"/>
      <c r="D60" s="7" t="s">
        <v>81</v>
      </c>
      <c r="E60" s="79" t="s">
        <v>83</v>
      </c>
      <c r="F60" s="80"/>
      <c r="G60" s="71"/>
      <c r="H60" s="72"/>
    </row>
    <row r="61" spans="2:8" x14ac:dyDescent="0.25">
      <c r="B61" s="48"/>
      <c r="C61" s="33"/>
      <c r="D61" s="7" t="s">
        <v>82</v>
      </c>
      <c r="E61" s="13">
        <v>114</v>
      </c>
      <c r="F61" s="11"/>
      <c r="G61" s="71"/>
      <c r="H61" s="72"/>
    </row>
    <row r="62" spans="2:8" ht="13.5" thickBot="1" x14ac:dyDescent="0.3">
      <c r="B62" s="49"/>
      <c r="C62" s="50"/>
      <c r="D62" s="18" t="s">
        <v>0</v>
      </c>
      <c r="E62" s="51" t="s">
        <v>83</v>
      </c>
      <c r="F62" s="51"/>
      <c r="G62" s="77"/>
      <c r="H62" s="78"/>
    </row>
    <row r="63" spans="2:8" x14ac:dyDescent="0.25">
      <c r="B63" s="47" t="s">
        <v>5</v>
      </c>
      <c r="C63" s="32" t="s">
        <v>24</v>
      </c>
      <c r="D63" s="12" t="s">
        <v>58</v>
      </c>
      <c r="E63" s="16">
        <v>758</v>
      </c>
      <c r="F63" s="11">
        <f t="shared" ref="F63:F82" si="2">E63/E$83</f>
        <v>0.60956976276638519</v>
      </c>
      <c r="G63" s="69" t="s">
        <v>33</v>
      </c>
      <c r="H63" s="70"/>
    </row>
    <row r="64" spans="2:8" x14ac:dyDescent="0.25">
      <c r="B64" s="48"/>
      <c r="C64" s="33"/>
      <c r="D64" s="7" t="s">
        <v>48</v>
      </c>
      <c r="E64" s="14">
        <v>752</v>
      </c>
      <c r="F64" s="4">
        <f t="shared" si="2"/>
        <v>0.60474467229593887</v>
      </c>
      <c r="G64" s="71"/>
      <c r="H64" s="72"/>
    </row>
    <row r="65" spans="2:8" x14ac:dyDescent="0.25">
      <c r="B65" s="48"/>
      <c r="C65" s="33"/>
      <c r="D65" s="7" t="s">
        <v>45</v>
      </c>
      <c r="E65" s="14">
        <v>564</v>
      </c>
      <c r="F65" s="4">
        <f t="shared" si="2"/>
        <v>0.45355850422195415</v>
      </c>
      <c r="G65" s="71"/>
      <c r="H65" s="72"/>
    </row>
    <row r="66" spans="2:8" x14ac:dyDescent="0.25">
      <c r="B66" s="48"/>
      <c r="C66" s="33"/>
      <c r="D66" s="7" t="s">
        <v>59</v>
      </c>
      <c r="E66" s="14">
        <v>488</v>
      </c>
      <c r="F66" s="4">
        <f t="shared" si="2"/>
        <v>0.39244069159630074</v>
      </c>
      <c r="G66" s="71"/>
      <c r="H66" s="72"/>
    </row>
    <row r="67" spans="2:8" x14ac:dyDescent="0.25">
      <c r="B67" s="48"/>
      <c r="C67" s="33"/>
      <c r="D67" s="7" t="s">
        <v>60</v>
      </c>
      <c r="E67" s="10">
        <v>332</v>
      </c>
      <c r="F67" s="4">
        <f t="shared" si="2"/>
        <v>0.2669883393646964</v>
      </c>
      <c r="G67" s="71"/>
      <c r="H67" s="72"/>
    </row>
    <row r="68" spans="2:8" x14ac:dyDescent="0.25">
      <c r="B68" s="48"/>
      <c r="C68" s="33"/>
      <c r="D68" s="7" t="s">
        <v>61</v>
      </c>
      <c r="E68" s="10">
        <v>310</v>
      </c>
      <c r="F68" s="4">
        <f t="shared" si="2"/>
        <v>0.24929634097305992</v>
      </c>
      <c r="G68" s="71"/>
      <c r="H68" s="72"/>
    </row>
    <row r="69" spans="2:8" x14ac:dyDescent="0.25">
      <c r="B69" s="48"/>
      <c r="C69" s="33"/>
      <c r="D69" s="7" t="s">
        <v>49</v>
      </c>
      <c r="E69" s="13">
        <v>297</v>
      </c>
      <c r="F69" s="4">
        <f t="shared" si="2"/>
        <v>0.23884197828709289</v>
      </c>
      <c r="G69" s="71"/>
      <c r="H69" s="72"/>
    </row>
    <row r="70" spans="2:8" x14ac:dyDescent="0.25">
      <c r="B70" s="48"/>
      <c r="C70" s="33"/>
      <c r="D70" s="7" t="s">
        <v>46</v>
      </c>
      <c r="E70" s="13">
        <v>294</v>
      </c>
      <c r="F70" s="4">
        <f t="shared" si="2"/>
        <v>0.23642943305186973</v>
      </c>
      <c r="G70" s="71"/>
      <c r="H70" s="72"/>
    </row>
    <row r="71" spans="2:8" x14ac:dyDescent="0.25">
      <c r="B71" s="48"/>
      <c r="C71" s="33"/>
      <c r="D71" s="7" t="s">
        <v>62</v>
      </c>
      <c r="E71" s="13">
        <v>269</v>
      </c>
      <c r="F71" s="4">
        <f t="shared" si="2"/>
        <v>0.21632488942501005</v>
      </c>
      <c r="G71" s="71"/>
      <c r="H71" s="72"/>
    </row>
    <row r="72" spans="2:8" x14ac:dyDescent="0.25">
      <c r="B72" s="48"/>
      <c r="C72" s="33"/>
      <c r="D72" s="7" t="s">
        <v>50</v>
      </c>
      <c r="E72" s="13">
        <v>249</v>
      </c>
      <c r="F72" s="4">
        <f t="shared" si="2"/>
        <v>0.20024125452352232</v>
      </c>
      <c r="G72" s="71"/>
      <c r="H72" s="72"/>
    </row>
    <row r="73" spans="2:8" x14ac:dyDescent="0.25">
      <c r="B73" s="48"/>
      <c r="C73" s="33"/>
      <c r="D73" s="7" t="s">
        <v>47</v>
      </c>
      <c r="E73" s="13">
        <v>241</v>
      </c>
      <c r="F73" s="4">
        <f t="shared" si="2"/>
        <v>0.19380780056292723</v>
      </c>
      <c r="G73" s="71"/>
      <c r="H73" s="72"/>
    </row>
    <row r="74" spans="2:8" x14ac:dyDescent="0.25">
      <c r="B74" s="48"/>
      <c r="C74" s="33"/>
      <c r="D74" s="7" t="s">
        <v>51</v>
      </c>
      <c r="E74" s="13">
        <v>139</v>
      </c>
      <c r="F74" s="4">
        <f t="shared" si="2"/>
        <v>0.11178126256533977</v>
      </c>
      <c r="G74" s="71"/>
      <c r="H74" s="72"/>
    </row>
    <row r="75" spans="2:8" x14ac:dyDescent="0.25">
      <c r="B75" s="48"/>
      <c r="C75" s="33"/>
      <c r="D75" s="7" t="s">
        <v>63</v>
      </c>
      <c r="E75" s="13">
        <v>109</v>
      </c>
      <c r="F75" s="4">
        <f t="shared" si="2"/>
        <v>8.7655810213108157E-2</v>
      </c>
      <c r="G75" s="71"/>
      <c r="H75" s="72"/>
    </row>
    <row r="76" spans="2:8" x14ac:dyDescent="0.25">
      <c r="B76" s="48"/>
      <c r="C76" s="33"/>
      <c r="D76" s="7" t="s">
        <v>64</v>
      </c>
      <c r="E76" s="13">
        <v>55</v>
      </c>
      <c r="F76" s="4">
        <f t="shared" si="2"/>
        <v>4.4229995979091274E-2</v>
      </c>
      <c r="G76" s="71"/>
      <c r="H76" s="72"/>
    </row>
    <row r="77" spans="2:8" x14ac:dyDescent="0.25">
      <c r="B77" s="48"/>
      <c r="C77" s="33"/>
      <c r="D77" s="7" t="s">
        <v>65</v>
      </c>
      <c r="E77" s="13">
        <v>40</v>
      </c>
      <c r="F77" s="4">
        <f t="shared" si="2"/>
        <v>3.2167269802975469E-2</v>
      </c>
      <c r="G77" s="71"/>
      <c r="H77" s="72"/>
    </row>
    <row r="78" spans="2:8" x14ac:dyDescent="0.25">
      <c r="B78" s="48"/>
      <c r="C78" s="33"/>
      <c r="D78" s="7" t="s">
        <v>66</v>
      </c>
      <c r="E78" s="13">
        <v>38</v>
      </c>
      <c r="F78" s="4">
        <f t="shared" si="2"/>
        <v>3.0558906312826699E-2</v>
      </c>
      <c r="G78" s="71"/>
      <c r="H78" s="72"/>
    </row>
    <row r="79" spans="2:8" x14ac:dyDescent="0.25">
      <c r="B79" s="48"/>
      <c r="C79" s="33"/>
      <c r="D79" s="7" t="s">
        <v>67</v>
      </c>
      <c r="E79" s="13">
        <v>16</v>
      </c>
      <c r="F79" s="4">
        <f t="shared" si="2"/>
        <v>1.2866907921190189E-2</v>
      </c>
      <c r="G79" s="71"/>
      <c r="H79" s="72"/>
    </row>
    <row r="80" spans="2:8" x14ac:dyDescent="0.25">
      <c r="B80" s="48"/>
      <c r="C80" s="33"/>
      <c r="D80" s="7" t="s">
        <v>68</v>
      </c>
      <c r="E80" s="28">
        <v>10</v>
      </c>
      <c r="F80" s="4">
        <f t="shared" si="2"/>
        <v>8.0418174507438673E-3</v>
      </c>
      <c r="G80" s="71"/>
      <c r="H80" s="72"/>
    </row>
    <row r="81" spans="2:8" x14ac:dyDescent="0.25">
      <c r="B81" s="48"/>
      <c r="C81" s="33"/>
      <c r="D81" s="7" t="s">
        <v>69</v>
      </c>
      <c r="E81" s="28">
        <v>7</v>
      </c>
      <c r="F81" s="4">
        <f t="shared" si="2"/>
        <v>5.6292722155207075E-3</v>
      </c>
      <c r="G81" s="71"/>
      <c r="H81" s="72"/>
    </row>
    <row r="82" spans="2:8" x14ac:dyDescent="0.25">
      <c r="B82" s="48"/>
      <c r="C82" s="33"/>
      <c r="D82" s="7" t="s">
        <v>70</v>
      </c>
      <c r="E82" s="10">
        <v>6</v>
      </c>
      <c r="F82" s="4">
        <f t="shared" si="2"/>
        <v>4.8250904704463205E-3</v>
      </c>
      <c r="G82" s="71"/>
      <c r="H82" s="72"/>
    </row>
    <row r="83" spans="2:8" x14ac:dyDescent="0.25">
      <c r="B83" s="48"/>
      <c r="C83" s="33"/>
      <c r="D83" s="17" t="s">
        <v>0</v>
      </c>
      <c r="E83" s="34">
        <f>SUM(E63:E82)/4</f>
        <v>1243.5</v>
      </c>
      <c r="F83" s="34"/>
      <c r="G83" s="73"/>
      <c r="H83" s="74"/>
    </row>
    <row r="84" spans="2:8" x14ac:dyDescent="0.25">
      <c r="B84" s="48"/>
      <c r="C84" s="33" t="s">
        <v>20</v>
      </c>
      <c r="D84" s="7" t="s">
        <v>57</v>
      </c>
      <c r="E84" s="14">
        <v>119</v>
      </c>
      <c r="F84" s="4">
        <f>E84/E$86</f>
        <v>0.51072961373390557</v>
      </c>
      <c r="G84" s="52">
        <f>E84-E85</f>
        <v>5</v>
      </c>
      <c r="H84" s="59">
        <f>F84-F85</f>
        <v>2.1459227467811148E-2</v>
      </c>
    </row>
    <row r="85" spans="2:8" x14ac:dyDescent="0.25">
      <c r="B85" s="48"/>
      <c r="C85" s="33"/>
      <c r="D85" s="7" t="s">
        <v>79</v>
      </c>
      <c r="E85" s="13">
        <v>114</v>
      </c>
      <c r="F85" s="4">
        <f>E85/E$86</f>
        <v>0.48927038626609443</v>
      </c>
      <c r="G85" s="52"/>
      <c r="H85" s="59"/>
    </row>
    <row r="86" spans="2:8" x14ac:dyDescent="0.25">
      <c r="B86" s="48"/>
      <c r="C86" s="33"/>
      <c r="D86" s="17" t="s">
        <v>0</v>
      </c>
      <c r="E86" s="34">
        <f>SUM(E84:E85)</f>
        <v>233</v>
      </c>
      <c r="F86" s="34"/>
      <c r="G86" s="53"/>
      <c r="H86" s="59"/>
    </row>
    <row r="87" spans="2:8" x14ac:dyDescent="0.25">
      <c r="B87" s="48"/>
      <c r="C87" s="33" t="s">
        <v>28</v>
      </c>
      <c r="D87" s="7" t="s">
        <v>73</v>
      </c>
      <c r="E87" s="14">
        <v>98</v>
      </c>
      <c r="F87" s="4">
        <f>E87/E$92</f>
        <v>0.47115384615384615</v>
      </c>
      <c r="G87" s="52">
        <f>E87-E88</f>
        <v>39</v>
      </c>
      <c r="H87" s="59">
        <f>F87-F88</f>
        <v>0.1875</v>
      </c>
    </row>
    <row r="88" spans="2:8" x14ac:dyDescent="0.25">
      <c r="B88" s="48"/>
      <c r="C88" s="33"/>
      <c r="D88" s="7" t="s">
        <v>55</v>
      </c>
      <c r="E88" s="10">
        <v>59</v>
      </c>
      <c r="F88" s="4">
        <f>E88/E$92</f>
        <v>0.28365384615384615</v>
      </c>
      <c r="G88" s="52"/>
      <c r="H88" s="59"/>
    </row>
    <row r="89" spans="2:8" x14ac:dyDescent="0.25">
      <c r="B89" s="48"/>
      <c r="C89" s="33"/>
      <c r="D89" s="7" t="s">
        <v>74</v>
      </c>
      <c r="E89" s="28">
        <v>28</v>
      </c>
      <c r="F89" s="4">
        <f t="shared" ref="F89:F90" si="3">E89/E$92</f>
        <v>0.13461538461538461</v>
      </c>
      <c r="G89" s="52"/>
      <c r="H89" s="59"/>
    </row>
    <row r="90" spans="2:8" x14ac:dyDescent="0.25">
      <c r="B90" s="48"/>
      <c r="C90" s="33"/>
      <c r="D90" s="7" t="s">
        <v>75</v>
      </c>
      <c r="E90" s="28">
        <v>21</v>
      </c>
      <c r="F90" s="4">
        <f t="shared" si="3"/>
        <v>0.10096153846153846</v>
      </c>
      <c r="G90" s="52"/>
      <c r="H90" s="59"/>
    </row>
    <row r="91" spans="2:8" x14ac:dyDescent="0.25">
      <c r="B91" s="48"/>
      <c r="C91" s="33"/>
      <c r="D91" s="7" t="s">
        <v>76</v>
      </c>
      <c r="E91" s="13">
        <v>2</v>
      </c>
      <c r="F91" s="4">
        <f>E91/E$92</f>
        <v>9.6153846153846159E-3</v>
      </c>
      <c r="G91" s="52"/>
      <c r="H91" s="59"/>
    </row>
    <row r="92" spans="2:8" x14ac:dyDescent="0.25">
      <c r="B92" s="48"/>
      <c r="C92" s="33"/>
      <c r="D92" s="17" t="s">
        <v>0</v>
      </c>
      <c r="E92" s="34">
        <f>SUM(E87:E91)</f>
        <v>208</v>
      </c>
      <c r="F92" s="34"/>
      <c r="G92" s="53"/>
      <c r="H92" s="59"/>
    </row>
    <row r="93" spans="2:8" x14ac:dyDescent="0.25">
      <c r="B93" s="48"/>
      <c r="C93" s="33" t="s">
        <v>25</v>
      </c>
      <c r="D93" s="7" t="s">
        <v>54</v>
      </c>
      <c r="E93" s="14">
        <v>156</v>
      </c>
      <c r="F93" s="4">
        <f>E93/E$98</f>
        <v>0.37142857142857144</v>
      </c>
      <c r="G93" s="52">
        <f>E93-E94</f>
        <v>46</v>
      </c>
      <c r="H93" s="59">
        <f>F93-F94</f>
        <v>0.10952380952380952</v>
      </c>
    </row>
    <row r="94" spans="2:8" x14ac:dyDescent="0.25">
      <c r="B94" s="48"/>
      <c r="C94" s="33"/>
      <c r="D94" s="7" t="s">
        <v>53</v>
      </c>
      <c r="E94" s="10">
        <v>110</v>
      </c>
      <c r="F94" s="4">
        <f>E94/E$98</f>
        <v>0.26190476190476192</v>
      </c>
      <c r="G94" s="52"/>
      <c r="H94" s="59"/>
    </row>
    <row r="95" spans="2:8" x14ac:dyDescent="0.25">
      <c r="B95" s="48"/>
      <c r="C95" s="33"/>
      <c r="D95" s="7" t="s">
        <v>71</v>
      </c>
      <c r="E95" s="28">
        <v>81</v>
      </c>
      <c r="F95" s="4">
        <f t="shared" ref="F95:F96" si="4">E95/E$98</f>
        <v>0.19285714285714287</v>
      </c>
      <c r="G95" s="52"/>
      <c r="H95" s="59"/>
    </row>
    <row r="96" spans="2:8" x14ac:dyDescent="0.25">
      <c r="B96" s="48"/>
      <c r="C96" s="33"/>
      <c r="D96" s="7" t="s">
        <v>72</v>
      </c>
      <c r="E96" s="28">
        <v>53</v>
      </c>
      <c r="F96" s="4">
        <f t="shared" si="4"/>
        <v>0.12619047619047619</v>
      </c>
      <c r="G96" s="52"/>
      <c r="H96" s="59"/>
    </row>
    <row r="97" spans="2:11" x14ac:dyDescent="0.25">
      <c r="B97" s="48"/>
      <c r="C97" s="33"/>
      <c r="D97" s="7" t="s">
        <v>52</v>
      </c>
      <c r="E97" s="10">
        <v>20</v>
      </c>
      <c r="F97" s="4">
        <f>E97/E$98</f>
        <v>4.7619047619047616E-2</v>
      </c>
      <c r="G97" s="53"/>
      <c r="H97" s="59"/>
    </row>
    <row r="98" spans="2:11" x14ac:dyDescent="0.25">
      <c r="B98" s="48"/>
      <c r="C98" s="33"/>
      <c r="D98" s="17" t="s">
        <v>0</v>
      </c>
      <c r="E98" s="34">
        <f>SUM(E93:E97)</f>
        <v>420</v>
      </c>
      <c r="F98" s="34"/>
      <c r="G98" s="53"/>
      <c r="H98" s="59"/>
    </row>
    <row r="99" spans="2:11" x14ac:dyDescent="0.25">
      <c r="B99" s="48"/>
      <c r="C99" s="33" t="s">
        <v>19</v>
      </c>
      <c r="D99" s="7" t="s">
        <v>77</v>
      </c>
      <c r="E99" s="14">
        <v>61</v>
      </c>
      <c r="F99" s="4">
        <f>E99/E$102</f>
        <v>0.35057471264367818</v>
      </c>
      <c r="G99" s="52">
        <f>E99-E100</f>
        <v>1</v>
      </c>
      <c r="H99" s="59">
        <f>F99-F100</f>
        <v>5.7471264367816022E-3</v>
      </c>
    </row>
    <row r="100" spans="2:11" x14ac:dyDescent="0.25">
      <c r="B100" s="48"/>
      <c r="C100" s="33"/>
      <c r="D100" s="7" t="s">
        <v>78</v>
      </c>
      <c r="E100" s="10">
        <v>60</v>
      </c>
      <c r="F100" s="4">
        <f>E100/E$102</f>
        <v>0.34482758620689657</v>
      </c>
      <c r="G100" s="52"/>
      <c r="H100" s="59"/>
      <c r="K100" s="1" t="s">
        <v>32</v>
      </c>
    </row>
    <row r="101" spans="2:11" x14ac:dyDescent="0.25">
      <c r="B101" s="48"/>
      <c r="C101" s="33"/>
      <c r="D101" s="7" t="s">
        <v>56</v>
      </c>
      <c r="E101" s="13">
        <v>53</v>
      </c>
      <c r="F101" s="4">
        <f>E101/E$102</f>
        <v>0.3045977011494253</v>
      </c>
      <c r="G101" s="52"/>
      <c r="H101" s="59"/>
    </row>
    <row r="102" spans="2:11" ht="13.5" thickBot="1" x14ac:dyDescent="0.3">
      <c r="B102" s="49"/>
      <c r="C102" s="50"/>
      <c r="D102" s="22" t="s">
        <v>0</v>
      </c>
      <c r="E102" s="54">
        <f>SUM(E99:E101)</f>
        <v>174</v>
      </c>
      <c r="F102" s="54"/>
      <c r="G102" s="58"/>
      <c r="H102" s="42"/>
    </row>
    <row r="103" spans="2:11" x14ac:dyDescent="0.25">
      <c r="B103" s="60" t="s">
        <v>17</v>
      </c>
      <c r="C103" s="66" t="s">
        <v>6</v>
      </c>
      <c r="D103" s="23" t="s">
        <v>104</v>
      </c>
      <c r="E103" s="19">
        <v>195</v>
      </c>
      <c r="F103" s="3">
        <f>E103/E$106</f>
        <v>0.55240793201133143</v>
      </c>
      <c r="G103" s="67">
        <f>E103-E104</f>
        <v>72</v>
      </c>
      <c r="H103" s="68">
        <f>F103-F104</f>
        <v>0.20396600566572237</v>
      </c>
    </row>
    <row r="104" spans="2:11" x14ac:dyDescent="0.25">
      <c r="B104" s="61"/>
      <c r="C104" s="63"/>
      <c r="D104" s="24" t="s">
        <v>105</v>
      </c>
      <c r="E104" s="28">
        <v>123</v>
      </c>
      <c r="F104" s="4">
        <f>E104/E$106</f>
        <v>0.34844192634560905</v>
      </c>
      <c r="G104" s="52"/>
      <c r="H104" s="59"/>
    </row>
    <row r="105" spans="2:11" x14ac:dyDescent="0.25">
      <c r="B105" s="61"/>
      <c r="C105" s="63"/>
      <c r="D105" s="24" t="s">
        <v>43</v>
      </c>
      <c r="E105" s="28">
        <v>35</v>
      </c>
      <c r="F105" s="4">
        <f>E105/E$106</f>
        <v>9.9150141643059492E-2</v>
      </c>
      <c r="G105" s="52"/>
      <c r="H105" s="59"/>
    </row>
    <row r="106" spans="2:11" x14ac:dyDescent="0.25">
      <c r="B106" s="61"/>
      <c r="C106" s="63"/>
      <c r="D106" s="25" t="s">
        <v>0</v>
      </c>
      <c r="E106" s="34">
        <f>SUM(E103:E105)</f>
        <v>353</v>
      </c>
      <c r="F106" s="34"/>
      <c r="G106" s="53"/>
      <c r="H106" s="59"/>
    </row>
    <row r="107" spans="2:11" x14ac:dyDescent="0.25">
      <c r="B107" s="61"/>
      <c r="C107" s="63" t="s">
        <v>8</v>
      </c>
      <c r="D107" s="24" t="s">
        <v>98</v>
      </c>
      <c r="E107" s="79" t="s">
        <v>83</v>
      </c>
      <c r="F107" s="80"/>
      <c r="G107" s="75" t="s">
        <v>83</v>
      </c>
      <c r="H107" s="76"/>
    </row>
    <row r="108" spans="2:11" x14ac:dyDescent="0.25">
      <c r="B108" s="61"/>
      <c r="C108" s="63"/>
      <c r="D108" s="24" t="s">
        <v>99</v>
      </c>
      <c r="E108" s="81" t="s">
        <v>83</v>
      </c>
      <c r="F108" s="82"/>
      <c r="G108" s="71"/>
      <c r="H108" s="72"/>
    </row>
    <row r="109" spans="2:11" x14ac:dyDescent="0.25">
      <c r="B109" s="61"/>
      <c r="C109" s="63"/>
      <c r="D109" s="24" t="s">
        <v>100</v>
      </c>
      <c r="E109" s="81" t="s">
        <v>83</v>
      </c>
      <c r="F109" s="82"/>
      <c r="G109" s="71"/>
      <c r="H109" s="72"/>
    </row>
    <row r="110" spans="2:11" x14ac:dyDescent="0.25">
      <c r="B110" s="61"/>
      <c r="C110" s="63"/>
      <c r="D110" s="25" t="s">
        <v>0</v>
      </c>
      <c r="E110" s="34" t="s">
        <v>83</v>
      </c>
      <c r="F110" s="34"/>
      <c r="G110" s="73"/>
      <c r="H110" s="74"/>
    </row>
    <row r="111" spans="2:11" x14ac:dyDescent="0.25">
      <c r="B111" s="61"/>
      <c r="C111" s="63" t="s">
        <v>7</v>
      </c>
      <c r="D111" s="24" t="s">
        <v>44</v>
      </c>
      <c r="E111" s="79" t="s">
        <v>83</v>
      </c>
      <c r="F111" s="80"/>
      <c r="G111" s="75" t="s">
        <v>83</v>
      </c>
      <c r="H111" s="76"/>
    </row>
    <row r="112" spans="2:11" x14ac:dyDescent="0.25">
      <c r="B112" s="61"/>
      <c r="C112" s="63"/>
      <c r="D112" s="24" t="s">
        <v>101</v>
      </c>
      <c r="E112" s="81" t="s">
        <v>83</v>
      </c>
      <c r="F112" s="82"/>
      <c r="G112" s="71"/>
      <c r="H112" s="72"/>
    </row>
    <row r="113" spans="2:8" x14ac:dyDescent="0.25">
      <c r="B113" s="61"/>
      <c r="C113" s="64"/>
      <c r="D113" s="29" t="s">
        <v>102</v>
      </c>
      <c r="E113" s="81" t="s">
        <v>83</v>
      </c>
      <c r="F113" s="82"/>
      <c r="G113" s="71"/>
      <c r="H113" s="72"/>
    </row>
    <row r="114" spans="2:8" x14ac:dyDescent="0.25">
      <c r="B114" s="61"/>
      <c r="C114" s="64"/>
      <c r="D114" s="29" t="s">
        <v>103</v>
      </c>
      <c r="E114" s="81" t="s">
        <v>83</v>
      </c>
      <c r="F114" s="82"/>
      <c r="G114" s="71"/>
      <c r="H114" s="72"/>
    </row>
    <row r="115" spans="2:8" ht="13.5" thickBot="1" x14ac:dyDescent="0.3">
      <c r="B115" s="62"/>
      <c r="C115" s="65"/>
      <c r="D115" s="26" t="s">
        <v>0</v>
      </c>
      <c r="E115" s="51" t="s">
        <v>83</v>
      </c>
      <c r="F115" s="51"/>
      <c r="G115" s="77"/>
      <c r="H115" s="78"/>
    </row>
  </sheetData>
  <sortState xmlns:xlrd2="http://schemas.microsoft.com/office/spreadsheetml/2017/richdata2" ref="D5:E8">
    <sortCondition descending="1" ref="E5:E8"/>
  </sortState>
  <mergeCells count="97">
    <mergeCell ref="E31:F31"/>
    <mergeCell ref="G31:H34"/>
    <mergeCell ref="E32:F32"/>
    <mergeCell ref="E33:F33"/>
    <mergeCell ref="G3:G9"/>
    <mergeCell ref="H3:H9"/>
    <mergeCell ref="E109:F109"/>
    <mergeCell ref="E111:F111"/>
    <mergeCell ref="G111:H115"/>
    <mergeCell ref="E112:F112"/>
    <mergeCell ref="E113:F113"/>
    <mergeCell ref="E114:F114"/>
    <mergeCell ref="B103:B115"/>
    <mergeCell ref="C107:C110"/>
    <mergeCell ref="E110:F110"/>
    <mergeCell ref="C111:C115"/>
    <mergeCell ref="E115:F115"/>
    <mergeCell ref="C103:C106"/>
    <mergeCell ref="G103:G106"/>
    <mergeCell ref="H103:H106"/>
    <mergeCell ref="E106:F106"/>
    <mergeCell ref="E107:F107"/>
    <mergeCell ref="G107:H110"/>
    <mergeCell ref="E108:F108"/>
    <mergeCell ref="H42:H44"/>
    <mergeCell ref="H84:H86"/>
    <mergeCell ref="H99:H102"/>
    <mergeCell ref="H87:H92"/>
    <mergeCell ref="E92:F92"/>
    <mergeCell ref="G93:G98"/>
    <mergeCell ref="H93:H98"/>
    <mergeCell ref="E98:F98"/>
    <mergeCell ref="G45:H49"/>
    <mergeCell ref="G59:H62"/>
    <mergeCell ref="G63:H83"/>
    <mergeCell ref="E60:F60"/>
    <mergeCell ref="E45:F45"/>
    <mergeCell ref="E46:F46"/>
    <mergeCell ref="E47:F47"/>
    <mergeCell ref="E48:F48"/>
    <mergeCell ref="B3:B34"/>
    <mergeCell ref="C3:C9"/>
    <mergeCell ref="E9:F9"/>
    <mergeCell ref="C10:C13"/>
    <mergeCell ref="G10:G13"/>
    <mergeCell ref="E13:F13"/>
    <mergeCell ref="C14:C18"/>
    <mergeCell ref="G14:G18"/>
    <mergeCell ref="E18:F18"/>
    <mergeCell ref="C19:C23"/>
    <mergeCell ref="G19:G23"/>
    <mergeCell ref="E34:F34"/>
    <mergeCell ref="H10:H13"/>
    <mergeCell ref="H14:H18"/>
    <mergeCell ref="H19:H23"/>
    <mergeCell ref="B63:B102"/>
    <mergeCell ref="C63:C83"/>
    <mergeCell ref="E83:F83"/>
    <mergeCell ref="C84:C86"/>
    <mergeCell ref="G84:G86"/>
    <mergeCell ref="E102:F102"/>
    <mergeCell ref="C87:C92"/>
    <mergeCell ref="G87:G92"/>
    <mergeCell ref="E86:F86"/>
    <mergeCell ref="C99:C102"/>
    <mergeCell ref="G99:G102"/>
    <mergeCell ref="C93:C98"/>
    <mergeCell ref="B35:B62"/>
    <mergeCell ref="C50:C54"/>
    <mergeCell ref="G50:G54"/>
    <mergeCell ref="H50:H54"/>
    <mergeCell ref="E44:F44"/>
    <mergeCell ref="E54:F54"/>
    <mergeCell ref="C55:C58"/>
    <mergeCell ref="G55:G58"/>
    <mergeCell ref="H55:H58"/>
    <mergeCell ref="E58:F58"/>
    <mergeCell ref="C59:C62"/>
    <mergeCell ref="E62:F62"/>
    <mergeCell ref="C45:C49"/>
    <mergeCell ref="E49:F49"/>
    <mergeCell ref="C42:C44"/>
    <mergeCell ref="G42:G44"/>
    <mergeCell ref="G2:H2"/>
    <mergeCell ref="C35:C41"/>
    <mergeCell ref="E41:F41"/>
    <mergeCell ref="E23:F23"/>
    <mergeCell ref="C24:C27"/>
    <mergeCell ref="G24:G27"/>
    <mergeCell ref="H24:H27"/>
    <mergeCell ref="E27:F27"/>
    <mergeCell ref="C28:C30"/>
    <mergeCell ref="G28:G30"/>
    <mergeCell ref="H28:H30"/>
    <mergeCell ref="E30:F30"/>
    <mergeCell ref="C31:C34"/>
    <mergeCell ref="G35:H41"/>
  </mergeCells>
  <conditionalFormatting sqref="A2:G2 D83:E83 D9:E9 C19:C22 D49:E49 D62:E62 A1:XFD1 A116:XFD1048576 B63:F63 D102:E102 D92:E92 C93:H96 D98:E98 D27:E27 C31:C33 C10:H10 D13:E13 C45:D45 C50:D53 C107:C109 C59:F59 D19:H19 D23:E23 C111:C114 A103:C103 D103:H105 C104:F105 C84:H85 C99:H101 D18:E18 E50:H50 D54:E54 C55:D57 E55:H55 D58:E58 E56:F56 E51:F53 D41:E41 A35:F35 D36:F40 D61:F61 C42:D43 E42:H42 D44:E44 C28:H29 D20:F22 E43:F43 D64:F82 D94:F97 C87:H91 D86:E86 D60:E60 A36:A102 D46:D48 E45:E48 D106:E115 A104:A115 D30:E34 D4:F8 B3:H3 D11:F12 C14:H17 C24:H26 A3:A34 I2:XFD115">
    <cfRule type="cellIs" dxfId="5" priority="10" operator="equal">
      <formula>0</formula>
    </cfRule>
  </conditionalFormatting>
  <conditionalFormatting sqref="C19:C22 A1:XFD2 A116:XFD1048576 B63:F63 C83:E83 D102:E102 D92:E92 C93:H96 D98:E98 C9:E9 D27:E27 C31:C33 C10:H10 D13:E13 C50:D53 C107:C109 C62:E62 D19:H19 D23:E23 C111:C114 A103:C103 D103:H105 C104:F105 C84:H85 C99:H101 D18:E18 E50:H50 D54:E54 C55:D57 E55:H55 D58:E58 E56:F56 E51:F53 A35:F35 C41:E41 C36:F40 C59:F59 C42:D43 E42:H42 D44:E44 C28:H29 D20:F22 E43:F43 C64:F82 D94:F97 C87:H91 D86:E86 C61:F61 C60:E60 A36:A102 C45:E49 D106:E115 A104:A115 D30:E34 C4:F8 B3:H3 D11:F12 C14:H17 C24:H26 A3:A34 I3:XFD115">
    <cfRule type="cellIs" dxfId="4" priority="8" operator="equal">
      <formula>"I"</formula>
    </cfRule>
    <cfRule type="cellIs" dxfId="3" priority="9" operator="equal">
      <formula>"N"</formula>
    </cfRule>
  </conditionalFormatting>
  <conditionalFormatting sqref="G59">
    <cfRule type="cellIs" dxfId="2" priority="3" operator="equal">
      <formula>0</formula>
    </cfRule>
  </conditionalFormatting>
  <conditionalFormatting sqref="G59">
    <cfRule type="cellIs" dxfId="1" priority="1" operator="equal">
      <formula>"I"</formula>
    </cfRule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2022-08-01T06:30:58Z</dcterms:modified>
</cp:coreProperties>
</file>