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tions\caed\hi\"/>
    </mc:Choice>
  </mc:AlternateContent>
  <xr:revisionPtr revIDLastSave="0" documentId="13_ncr:1_{CA00D06A-7DA1-41AB-9E15-FFB25E2D149D}" xr6:coauthVersionLast="47" xr6:coauthVersionMax="47" xr10:uidLastSave="{00000000-0000-0000-0000-000000000000}"/>
  <bookViews>
    <workbookView xWindow="-120" yWindow="-120" windowWidth="29040" windowHeight="16440" xr2:uid="{BDC14994-19D2-47E3-9A20-F9E110A38188}"/>
  </bookViews>
  <sheets>
    <sheet name="a" sheetId="1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0" i="11" l="1"/>
  <c r="F99" i="11" s="1"/>
  <c r="E27" i="11"/>
  <c r="F26" i="11" s="1"/>
  <c r="E103" i="11" l="1"/>
  <c r="E36" i="11"/>
  <c r="G28" i="11"/>
  <c r="F24" i="11"/>
  <c r="E48" i="11"/>
  <c r="G46" i="11"/>
  <c r="E8" i="11"/>
  <c r="F6" i="11" s="1"/>
  <c r="E15" i="11"/>
  <c r="G75" i="11"/>
  <c r="G101" i="11"/>
  <c r="G97" i="11"/>
  <c r="E96" i="11"/>
  <c r="G93" i="11"/>
  <c r="F29" i="11" l="1"/>
  <c r="F31" i="11"/>
  <c r="F32" i="11"/>
  <c r="F33" i="11"/>
  <c r="F34" i="11"/>
  <c r="F35" i="11"/>
  <c r="F102" i="11"/>
  <c r="F7" i="11"/>
  <c r="F46" i="11"/>
  <c r="F28" i="11"/>
  <c r="H28" i="11" s="1"/>
  <c r="F30" i="11"/>
  <c r="F93" i="11"/>
  <c r="F94" i="11"/>
  <c r="F47" i="11"/>
  <c r="F95" i="11"/>
  <c r="F97" i="11"/>
  <c r="F25" i="11"/>
  <c r="F98" i="11"/>
  <c r="F101" i="11"/>
  <c r="F22" i="11"/>
  <c r="F23" i="11"/>
  <c r="F13" i="11"/>
  <c r="F14" i="11"/>
  <c r="F5" i="11"/>
  <c r="G13" i="11"/>
  <c r="E55" i="11"/>
  <c r="E45" i="11"/>
  <c r="F43" i="11" s="1"/>
  <c r="E18" i="11"/>
  <c r="G16" i="11"/>
  <c r="E12" i="11"/>
  <c r="G9" i="11"/>
  <c r="G5" i="11"/>
  <c r="E88" i="11"/>
  <c r="F86" i="11" s="1"/>
  <c r="G84" i="11"/>
  <c r="E83" i="11"/>
  <c r="F81" i="11" s="1"/>
  <c r="G79" i="11"/>
  <c r="H101" i="11" l="1"/>
  <c r="H97" i="11"/>
  <c r="F87" i="11"/>
  <c r="F85" i="11"/>
  <c r="F84" i="11"/>
  <c r="F80" i="11"/>
  <c r="F79" i="11"/>
  <c r="F82" i="11"/>
  <c r="F54" i="11"/>
  <c r="F52" i="11"/>
  <c r="F51" i="11"/>
  <c r="F50" i="11"/>
  <c r="F53" i="11"/>
  <c r="F44" i="11"/>
  <c r="F42" i="11"/>
  <c r="F37" i="11"/>
  <c r="F41" i="11"/>
  <c r="F40" i="11"/>
  <c r="F39" i="11"/>
  <c r="F38" i="11"/>
  <c r="F16" i="11"/>
  <c r="F17" i="11"/>
  <c r="F9" i="11"/>
  <c r="F10" i="11"/>
  <c r="F11" i="11"/>
  <c r="H46" i="11"/>
  <c r="H93" i="11"/>
  <c r="H13" i="11"/>
  <c r="H16" i="11" l="1"/>
  <c r="H5" i="11"/>
  <c r="H9" i="11"/>
  <c r="H79" i="11"/>
  <c r="H84" i="11"/>
  <c r="E92" i="11" l="1"/>
  <c r="G89" i="11"/>
  <c r="E78" i="11"/>
  <c r="E74" i="11"/>
  <c r="F71" i="11" l="1"/>
  <c r="F59" i="11"/>
  <c r="F70" i="11"/>
  <c r="F58" i="11"/>
  <c r="F60" i="11"/>
  <c r="F69" i="11"/>
  <c r="F57" i="11"/>
  <c r="F72" i="11"/>
  <c r="F68" i="11"/>
  <c r="F56" i="11"/>
  <c r="F67" i="11"/>
  <c r="F66" i="11"/>
  <c r="F62" i="11"/>
  <c r="F65" i="11"/>
  <c r="F64" i="11"/>
  <c r="F63" i="11"/>
  <c r="F73" i="11"/>
  <c r="F61" i="11"/>
  <c r="F77" i="11"/>
  <c r="F76" i="11"/>
  <c r="F75" i="11"/>
  <c r="F90" i="11"/>
  <c r="F89" i="11"/>
  <c r="F91" i="11"/>
  <c r="H89" i="11" l="1"/>
  <c r="H75" i="11"/>
</calcChain>
</file>

<file path=xl/sharedStrings.xml><?xml version="1.0" encoding="utf-8"?>
<sst xmlns="http://schemas.openxmlformats.org/spreadsheetml/2006/main" count="139" uniqueCount="114">
  <si>
    <t>Total</t>
  </si>
  <si>
    <t>Margin</t>
  </si>
  <si>
    <t>Votes</t>
  </si>
  <si>
    <t>Hawaii</t>
  </si>
  <si>
    <t>%</t>
  </si>
  <si>
    <t>Oahu</t>
  </si>
  <si>
    <t>Hanalei</t>
  </si>
  <si>
    <t>Waimea</t>
  </si>
  <si>
    <t>Lihue</t>
  </si>
  <si>
    <t>Lahaina</t>
  </si>
  <si>
    <t>Makawao</t>
  </si>
  <si>
    <t>Molokai</t>
  </si>
  <si>
    <t>Kohala</t>
  </si>
  <si>
    <t>Kau</t>
  </si>
  <si>
    <t>Hana</t>
  </si>
  <si>
    <t>Hamakua</t>
  </si>
  <si>
    <t>Maui</t>
  </si>
  <si>
    <t>Kauai</t>
  </si>
  <si>
    <t>Island</t>
  </si>
  <si>
    <t>Waialua</t>
  </si>
  <si>
    <t>Ewa</t>
  </si>
  <si>
    <t>District</t>
  </si>
  <si>
    <t>Hilo</t>
  </si>
  <si>
    <t>Wailuku</t>
  </si>
  <si>
    <t>Honolulu</t>
  </si>
  <si>
    <t>Koolaupoko</t>
  </si>
  <si>
    <t>South Kona</t>
  </si>
  <si>
    <t>North Kona</t>
  </si>
  <si>
    <t>Koolauloa</t>
  </si>
  <si>
    <t>Puna</t>
  </si>
  <si>
    <t>Kaanapali</t>
  </si>
  <si>
    <t>Candidate</t>
  </si>
  <si>
    <t>\</t>
  </si>
  <si>
    <t>Uncalculable</t>
  </si>
  <si>
    <t>S. M. Kamakau</t>
  </si>
  <si>
    <t>H. Thompson</t>
  </si>
  <si>
    <t>E. H. Boyd</t>
  </si>
  <si>
    <t>S. P. Kalama</t>
  </si>
  <si>
    <t>G. Rhodes</t>
  </si>
  <si>
    <t>R. G. Davis</t>
  </si>
  <si>
    <t>A. F. Judd</t>
  </si>
  <si>
    <t>W. C. jones</t>
  </si>
  <si>
    <t>S. W. Pahukula</t>
  </si>
  <si>
    <t>J. Kahai</t>
  </si>
  <si>
    <t>D. Malo</t>
  </si>
  <si>
    <t>E.  Mikalemi</t>
  </si>
  <si>
    <t>Z. P. Poli</t>
  </si>
  <si>
    <t>D. B. Mahoe</t>
  </si>
  <si>
    <t>L. L. Torbert</t>
  </si>
  <si>
    <t>J. U. Kawainui</t>
  </si>
  <si>
    <t>G. B. Kalaaukane</t>
  </si>
  <si>
    <t>scattering</t>
  </si>
  <si>
    <t>J. Komoikehuehu</t>
  </si>
  <si>
    <t>S. W. Mahelona</t>
  </si>
  <si>
    <t>A. Kaoliko</t>
  </si>
  <si>
    <t>S. M. Naukana</t>
  </si>
  <si>
    <t>N. Kamikawaha</t>
  </si>
  <si>
    <t>Keawehunahala</t>
  </si>
  <si>
    <t>J. L. Naili</t>
  </si>
  <si>
    <t>J. Kupau</t>
  </si>
  <si>
    <t>W. Pinehasa W.</t>
  </si>
  <si>
    <t>J. H. Napela</t>
  </si>
  <si>
    <t>C. H. Judd</t>
  </si>
  <si>
    <t>J. D. Halai</t>
  </si>
  <si>
    <t>John Cummins</t>
  </si>
  <si>
    <t>J. P. Kamai</t>
  </si>
  <si>
    <t>L. Aloho</t>
  </si>
  <si>
    <t>W. Hanaike</t>
  </si>
  <si>
    <t>P. K. Kalaikini</t>
  </si>
  <si>
    <t>M. Inihi</t>
  </si>
  <si>
    <t>D. Kahauleho</t>
  </si>
  <si>
    <t>A. Kaukau</t>
  </si>
  <si>
    <t>Hoohia</t>
  </si>
  <si>
    <t>D. P. Aumai</t>
  </si>
  <si>
    <t>Kaaukea</t>
  </si>
  <si>
    <t>J. A. Nahaku</t>
  </si>
  <si>
    <t>H. Kamikana</t>
  </si>
  <si>
    <t>Kanehailua</t>
  </si>
  <si>
    <t>G. W. Pilipo</t>
  </si>
  <si>
    <t>J. W. H. Kauwahi</t>
  </si>
  <si>
    <t>W. H. Kaauwai</t>
  </si>
  <si>
    <t>Noa Kepoikai</t>
  </si>
  <si>
    <t>H. Kuihelani</t>
  </si>
  <si>
    <t>J. H. Napia</t>
  </si>
  <si>
    <t>J. K. Unanna</t>
  </si>
  <si>
    <t>Kealoha</t>
  </si>
  <si>
    <t>Kalama</t>
  </si>
  <si>
    <t>W. H. Rice</t>
  </si>
  <si>
    <t>Koakanu</t>
  </si>
  <si>
    <t>Kaiu</t>
  </si>
  <si>
    <t>D. Kaukaha</t>
  </si>
  <si>
    <t>J. Wana</t>
  </si>
  <si>
    <t>M. Kapihe</t>
  </si>
  <si>
    <t>D. W. Kaiue</t>
  </si>
  <si>
    <t>J. Kaluapihaole</t>
  </si>
  <si>
    <t>R. Nutuna</t>
  </si>
  <si>
    <t>C. Kalu</t>
  </si>
  <si>
    <t>J. M. Kapena</t>
  </si>
  <si>
    <t>P. Palohau</t>
  </si>
  <si>
    <t>S. K. Kuapuu</t>
  </si>
  <si>
    <t>V. Kanuka</t>
  </si>
  <si>
    <t>W. C. Jones</t>
  </si>
  <si>
    <t>Simona K. Kaai</t>
  </si>
  <si>
    <t>H. N. Greenwell</t>
  </si>
  <si>
    <t>G. W. D. Kalemanu</t>
  </si>
  <si>
    <t>E. P. Kamaipelekane</t>
  </si>
  <si>
    <t>J. Jones</t>
  </si>
  <si>
    <t>C. J. Laiana</t>
  </si>
  <si>
    <t>Z. Kalai</t>
  </si>
  <si>
    <t>Kehookii</t>
  </si>
  <si>
    <t>W. T. Matina</t>
  </si>
  <si>
    <t>J. W. Kupakee</t>
  </si>
  <si>
    <t>Asa Hopu</t>
  </si>
  <si>
    <t>Results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</si>
</sst>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  <font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2" borderId="24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28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3" fontId="3" fillId="3" borderId="28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10" fontId="3" fillId="2" borderId="21" xfId="0" applyNumberFormat="1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3" fillId="2" borderId="16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center" vertical="center"/>
    </xf>
    <xf numFmtId="3" fontId="3" fillId="2" borderId="43" xfId="0" applyNumberFormat="1" applyFont="1" applyFill="1" applyBorder="1" applyAlignment="1">
      <alignment horizontal="center" vertical="center"/>
    </xf>
    <xf numFmtId="3" fontId="3" fillId="2" borderId="4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3" fontId="3" fillId="3" borderId="45" xfId="0" applyNumberFormat="1" applyFont="1" applyFill="1" applyBorder="1" applyAlignment="1">
      <alignment horizontal="center" vertical="center"/>
    </xf>
    <xf numFmtId="3" fontId="3" fillId="3" borderId="32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3" fontId="3" fillId="2" borderId="46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47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4" fillId="3" borderId="48" xfId="0" applyNumberFormat="1" applyFont="1" applyFill="1" applyBorder="1" applyAlignment="1">
      <alignment horizontal="center" vertical="center"/>
    </xf>
    <xf numFmtId="3" fontId="4" fillId="3" borderId="4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F28-A244-4E2C-BC40-E865478D8F23}">
  <dimension ref="B1:K103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2.75" x14ac:dyDescent="0.25"/>
  <cols>
    <col min="1" max="1" width="2.5703125" style="1" customWidth="1"/>
    <col min="2" max="2" width="8.42578125" style="1" bestFit="1" customWidth="1"/>
    <col min="3" max="3" width="10.140625" style="1" bestFit="1" customWidth="1"/>
    <col min="4" max="4" width="18" style="1" customWidth="1"/>
    <col min="5" max="5" width="6.7109375" style="8" customWidth="1"/>
    <col min="6" max="6" width="6.7109375" style="1" customWidth="1"/>
    <col min="7" max="7" width="6.85546875" style="1" customWidth="1"/>
    <col min="8" max="8" width="7" style="1" bestFit="1" customWidth="1"/>
    <col min="9" max="9" width="2.5703125" style="1" customWidth="1"/>
    <col min="10" max="16384" width="9.140625" style="1"/>
  </cols>
  <sheetData>
    <row r="1" spans="2:8" ht="13.5" thickBot="1" x14ac:dyDescent="0.3"/>
    <row r="2" spans="2:8" s="2" customFormat="1" ht="15.75" thickBot="1" x14ac:dyDescent="0.3">
      <c r="B2" s="5" t="s">
        <v>18</v>
      </c>
      <c r="C2" s="15" t="s">
        <v>21</v>
      </c>
      <c r="D2" s="5" t="s">
        <v>31</v>
      </c>
      <c r="E2" s="9" t="s">
        <v>2</v>
      </c>
      <c r="F2" s="6" t="s">
        <v>4</v>
      </c>
      <c r="G2" s="32" t="s">
        <v>1</v>
      </c>
      <c r="H2" s="33"/>
    </row>
    <row r="3" spans="2:8" s="2" customFormat="1" ht="12.75" customHeight="1" x14ac:dyDescent="0.25">
      <c r="B3" s="64" t="s">
        <v>3</v>
      </c>
      <c r="C3" s="65" t="s">
        <v>22</v>
      </c>
      <c r="D3" s="20"/>
      <c r="E3" s="88" t="s">
        <v>113</v>
      </c>
      <c r="F3" s="89"/>
      <c r="G3" s="89"/>
      <c r="H3" s="90"/>
    </row>
    <row r="4" spans="2:8" s="2" customFormat="1" ht="12.75" customHeight="1" x14ac:dyDescent="0.25">
      <c r="B4" s="56"/>
      <c r="C4" s="35"/>
      <c r="D4" s="7"/>
      <c r="E4" s="91"/>
      <c r="F4" s="92"/>
      <c r="G4" s="92"/>
      <c r="H4" s="93"/>
    </row>
    <row r="5" spans="2:8" s="2" customFormat="1" ht="12.75" customHeight="1" x14ac:dyDescent="0.25">
      <c r="B5" s="56"/>
      <c r="C5" s="39" t="s">
        <v>15</v>
      </c>
      <c r="D5" s="7" t="s">
        <v>104</v>
      </c>
      <c r="E5" s="14">
        <v>106</v>
      </c>
      <c r="F5" s="4">
        <f>E5/E$8</f>
        <v>0.59887005649717517</v>
      </c>
      <c r="G5" s="41">
        <f>E5-E6</f>
        <v>39</v>
      </c>
      <c r="H5" s="44">
        <f>F5-F6</f>
        <v>0.22033898305084748</v>
      </c>
    </row>
    <row r="6" spans="2:8" s="2" customFormat="1" ht="12.75" customHeight="1" x14ac:dyDescent="0.25">
      <c r="B6" s="56"/>
      <c r="C6" s="40"/>
      <c r="D6" s="7" t="s">
        <v>105</v>
      </c>
      <c r="E6" s="29">
        <v>67</v>
      </c>
      <c r="F6" s="4">
        <f>E6/E$8</f>
        <v>0.37853107344632769</v>
      </c>
      <c r="G6" s="48"/>
      <c r="H6" s="45"/>
    </row>
    <row r="7" spans="2:8" s="2" customFormat="1" ht="12.75" customHeight="1" x14ac:dyDescent="0.25">
      <c r="B7" s="56"/>
      <c r="C7" s="40"/>
      <c r="D7" s="7" t="s">
        <v>106</v>
      </c>
      <c r="E7" s="27">
        <v>4</v>
      </c>
      <c r="F7" s="4">
        <f>E7/E$8</f>
        <v>2.2598870056497175E-2</v>
      </c>
      <c r="G7" s="48"/>
      <c r="H7" s="45"/>
    </row>
    <row r="8" spans="2:8" s="2" customFormat="1" ht="12.75" customHeight="1" x14ac:dyDescent="0.25">
      <c r="B8" s="56"/>
      <c r="C8" s="34"/>
      <c r="D8" s="17" t="s">
        <v>0</v>
      </c>
      <c r="E8" s="37">
        <f>SUM(E5:E7)</f>
        <v>177</v>
      </c>
      <c r="F8" s="38"/>
      <c r="G8" s="43"/>
      <c r="H8" s="46"/>
    </row>
    <row r="9" spans="2:8" s="2" customFormat="1" ht="12.75" customHeight="1" x14ac:dyDescent="0.25">
      <c r="B9" s="56"/>
      <c r="C9" s="39" t="s">
        <v>12</v>
      </c>
      <c r="D9" s="7" t="s">
        <v>107</v>
      </c>
      <c r="E9" s="14">
        <v>200</v>
      </c>
      <c r="F9" s="4">
        <f>E9/E$12</f>
        <v>0.42462845010615713</v>
      </c>
      <c r="G9" s="41">
        <f>E9-E10</f>
        <v>19</v>
      </c>
      <c r="H9" s="44">
        <f>F9-F10</f>
        <v>4.0339702760084917E-2</v>
      </c>
    </row>
    <row r="10" spans="2:8" s="2" customFormat="1" ht="12.75" customHeight="1" x14ac:dyDescent="0.25">
      <c r="B10" s="56"/>
      <c r="C10" s="40"/>
      <c r="D10" s="7" t="s">
        <v>108</v>
      </c>
      <c r="E10" s="29">
        <v>181</v>
      </c>
      <c r="F10" s="4">
        <f>E10/E$12</f>
        <v>0.38428874734607221</v>
      </c>
      <c r="G10" s="42"/>
      <c r="H10" s="45"/>
    </row>
    <row r="11" spans="2:8" s="2" customFormat="1" ht="12.75" customHeight="1" x14ac:dyDescent="0.25">
      <c r="B11" s="56"/>
      <c r="C11" s="40"/>
      <c r="D11" s="21" t="s">
        <v>109</v>
      </c>
      <c r="E11" s="29">
        <v>90</v>
      </c>
      <c r="F11" s="4">
        <f>E11/E$12</f>
        <v>0.19108280254777071</v>
      </c>
      <c r="G11" s="42"/>
      <c r="H11" s="45"/>
    </row>
    <row r="12" spans="2:8" s="2" customFormat="1" ht="12.75" customHeight="1" x14ac:dyDescent="0.25">
      <c r="B12" s="56"/>
      <c r="C12" s="34"/>
      <c r="D12" s="17" t="s">
        <v>0</v>
      </c>
      <c r="E12" s="37">
        <f>SUM(E9:E11)</f>
        <v>471</v>
      </c>
      <c r="F12" s="38"/>
      <c r="G12" s="43"/>
      <c r="H12" s="46"/>
    </row>
    <row r="13" spans="2:8" s="2" customFormat="1" ht="12.75" customHeight="1" x14ac:dyDescent="0.25">
      <c r="B13" s="56"/>
      <c r="C13" s="39" t="s">
        <v>26</v>
      </c>
      <c r="D13" s="7" t="s">
        <v>102</v>
      </c>
      <c r="E13" s="14">
        <v>85</v>
      </c>
      <c r="F13" s="4">
        <f>E13/E$15</f>
        <v>0.63909774436090228</v>
      </c>
      <c r="G13" s="41">
        <f>E13-E14</f>
        <v>37</v>
      </c>
      <c r="H13" s="44">
        <f>F13-F14</f>
        <v>0.27819548872180455</v>
      </c>
    </row>
    <row r="14" spans="2:8" s="2" customFormat="1" ht="12.75" customHeight="1" x14ac:dyDescent="0.25">
      <c r="B14" s="56"/>
      <c r="C14" s="40"/>
      <c r="D14" s="7" t="s">
        <v>101</v>
      </c>
      <c r="E14" s="29">
        <v>48</v>
      </c>
      <c r="F14" s="4">
        <f>E14/E$15</f>
        <v>0.36090225563909772</v>
      </c>
      <c r="G14" s="48"/>
      <c r="H14" s="45"/>
    </row>
    <row r="15" spans="2:8" s="2" customFormat="1" ht="12.75" customHeight="1" x14ac:dyDescent="0.25">
      <c r="B15" s="56"/>
      <c r="C15" s="34"/>
      <c r="D15" s="17" t="s">
        <v>0</v>
      </c>
      <c r="E15" s="37">
        <f>SUM(E13:E14)</f>
        <v>133</v>
      </c>
      <c r="F15" s="38"/>
      <c r="G15" s="43"/>
      <c r="H15" s="46"/>
    </row>
    <row r="16" spans="2:8" s="2" customFormat="1" ht="12.75" customHeight="1" x14ac:dyDescent="0.25">
      <c r="B16" s="56"/>
      <c r="C16" s="39" t="s">
        <v>27</v>
      </c>
      <c r="D16" s="7" t="s">
        <v>78</v>
      </c>
      <c r="E16" s="14">
        <v>136</v>
      </c>
      <c r="F16" s="4">
        <f>E16/E$18</f>
        <v>0.58369098712446355</v>
      </c>
      <c r="G16" s="41">
        <f>E16-E17</f>
        <v>39</v>
      </c>
      <c r="H16" s="44">
        <f>F16-F17</f>
        <v>0.16738197424892709</v>
      </c>
    </row>
    <row r="17" spans="2:8" s="2" customFormat="1" ht="12.75" customHeight="1" x14ac:dyDescent="0.25">
      <c r="B17" s="56"/>
      <c r="C17" s="40"/>
      <c r="D17" s="7" t="s">
        <v>103</v>
      </c>
      <c r="E17" s="29">
        <v>97</v>
      </c>
      <c r="F17" s="4">
        <f>E17/E$18</f>
        <v>0.41630901287553645</v>
      </c>
      <c r="G17" s="42"/>
      <c r="H17" s="45"/>
    </row>
    <row r="18" spans="2:8" s="2" customFormat="1" ht="12.75" customHeight="1" x14ac:dyDescent="0.25">
      <c r="B18" s="56"/>
      <c r="C18" s="34"/>
      <c r="D18" s="17" t="s">
        <v>0</v>
      </c>
      <c r="E18" s="37">
        <f>SUM(E16:E17)</f>
        <v>233</v>
      </c>
      <c r="F18" s="38"/>
      <c r="G18" s="43"/>
      <c r="H18" s="46"/>
    </row>
    <row r="19" spans="2:8" s="2" customFormat="1" ht="12.75" customHeight="1" x14ac:dyDescent="0.25">
      <c r="B19" s="56"/>
      <c r="C19" s="31" t="s">
        <v>29</v>
      </c>
      <c r="D19" s="7"/>
      <c r="E19" s="81" t="s">
        <v>113</v>
      </c>
      <c r="F19" s="82"/>
      <c r="G19" s="82"/>
      <c r="H19" s="83"/>
    </row>
    <row r="20" spans="2:8" s="2" customFormat="1" ht="12.75" customHeight="1" x14ac:dyDescent="0.25">
      <c r="B20" s="56"/>
      <c r="C20" s="39" t="s">
        <v>13</v>
      </c>
      <c r="D20" s="7" t="s">
        <v>110</v>
      </c>
      <c r="E20" s="81" t="s">
        <v>113</v>
      </c>
      <c r="F20" s="82"/>
      <c r="G20" s="82"/>
      <c r="H20" s="83"/>
    </row>
    <row r="21" spans="2:8" s="2" customFormat="1" ht="12.75" customHeight="1" thickBot="1" x14ac:dyDescent="0.3">
      <c r="B21" s="57"/>
      <c r="C21" s="47"/>
      <c r="D21" s="84" t="s">
        <v>111</v>
      </c>
      <c r="E21" s="85" t="s">
        <v>113</v>
      </c>
      <c r="F21" s="86"/>
      <c r="G21" s="86"/>
      <c r="H21" s="87"/>
    </row>
    <row r="22" spans="2:8" x14ac:dyDescent="0.25">
      <c r="B22" s="55" t="s">
        <v>16</v>
      </c>
      <c r="C22" s="34" t="s">
        <v>9</v>
      </c>
      <c r="D22" s="12" t="s">
        <v>66</v>
      </c>
      <c r="E22" s="16">
        <v>198</v>
      </c>
      <c r="F22" s="11">
        <f>E22/E$27</f>
        <v>0.70588235294117652</v>
      </c>
      <c r="G22" s="51" t="s">
        <v>33</v>
      </c>
      <c r="H22" s="52"/>
    </row>
    <row r="23" spans="2:8" x14ac:dyDescent="0.25">
      <c r="B23" s="56"/>
      <c r="C23" s="35"/>
      <c r="D23" s="7" t="s">
        <v>67</v>
      </c>
      <c r="E23" s="14">
        <v>139</v>
      </c>
      <c r="F23" s="4">
        <f>E23/E$27</f>
        <v>0.49554367201426025</v>
      </c>
      <c r="G23" s="51"/>
      <c r="H23" s="52"/>
    </row>
    <row r="24" spans="2:8" x14ac:dyDescent="0.25">
      <c r="B24" s="56"/>
      <c r="C24" s="35"/>
      <c r="D24" s="7" t="s">
        <v>68</v>
      </c>
      <c r="E24" s="13">
        <v>118</v>
      </c>
      <c r="F24" s="4">
        <f>E24/E$27</f>
        <v>0.42067736185383242</v>
      </c>
      <c r="G24" s="51"/>
      <c r="H24" s="52"/>
    </row>
    <row r="25" spans="2:8" x14ac:dyDescent="0.25">
      <c r="B25" s="56"/>
      <c r="C25" s="35"/>
      <c r="D25" s="7" t="s">
        <v>69</v>
      </c>
      <c r="E25" s="13">
        <v>105</v>
      </c>
      <c r="F25" s="4">
        <f>E25/E$27</f>
        <v>0.37433155080213903</v>
      </c>
      <c r="G25" s="51"/>
      <c r="H25" s="52"/>
    </row>
    <row r="26" spans="2:8" x14ac:dyDescent="0.25">
      <c r="B26" s="56"/>
      <c r="C26" s="35"/>
      <c r="D26" s="7" t="s">
        <v>79</v>
      </c>
      <c r="E26" s="29">
        <v>1</v>
      </c>
      <c r="F26" s="4">
        <f>E26/E$27</f>
        <v>3.5650623885918001E-3</v>
      </c>
      <c r="G26" s="51"/>
      <c r="H26" s="52"/>
    </row>
    <row r="27" spans="2:8" x14ac:dyDescent="0.25">
      <c r="B27" s="56"/>
      <c r="C27" s="35"/>
      <c r="D27" s="17" t="s">
        <v>0</v>
      </c>
      <c r="E27" s="36">
        <f>SUM(E22:E26)/2</f>
        <v>280.5</v>
      </c>
      <c r="F27" s="36"/>
      <c r="G27" s="53"/>
      <c r="H27" s="54"/>
    </row>
    <row r="28" spans="2:8" x14ac:dyDescent="0.25">
      <c r="B28" s="56"/>
      <c r="C28" s="35" t="s">
        <v>30</v>
      </c>
      <c r="D28" s="7" t="s">
        <v>70</v>
      </c>
      <c r="E28" s="14">
        <v>48</v>
      </c>
      <c r="F28" s="4">
        <f>E28/E$36</f>
        <v>0.29629629629629628</v>
      </c>
      <c r="G28" s="41">
        <f>E28-E29</f>
        <v>4</v>
      </c>
      <c r="H28" s="44">
        <f>F28-F29</f>
        <v>2.4691358024691357E-2</v>
      </c>
    </row>
    <row r="29" spans="2:8" x14ac:dyDescent="0.25">
      <c r="B29" s="56"/>
      <c r="C29" s="35"/>
      <c r="D29" s="7" t="s">
        <v>71</v>
      </c>
      <c r="E29" s="13">
        <v>44</v>
      </c>
      <c r="F29" s="4">
        <f>E29/E$36</f>
        <v>0.27160493827160492</v>
      </c>
      <c r="G29" s="48"/>
      <c r="H29" s="45"/>
    </row>
    <row r="30" spans="2:8" x14ac:dyDescent="0.25">
      <c r="B30" s="56"/>
      <c r="C30" s="35"/>
      <c r="D30" s="7" t="s">
        <v>72</v>
      </c>
      <c r="E30" s="27">
        <v>39</v>
      </c>
      <c r="F30" s="4">
        <f>E30/E$36</f>
        <v>0.24074074074074073</v>
      </c>
      <c r="G30" s="48"/>
      <c r="H30" s="45"/>
    </row>
    <row r="31" spans="2:8" x14ac:dyDescent="0.25">
      <c r="B31" s="56"/>
      <c r="C31" s="35"/>
      <c r="D31" s="7" t="s">
        <v>73</v>
      </c>
      <c r="E31" s="27">
        <v>13</v>
      </c>
      <c r="F31" s="4">
        <f>E31/E$36</f>
        <v>8.0246913580246909E-2</v>
      </c>
      <c r="G31" s="48"/>
      <c r="H31" s="45"/>
    </row>
    <row r="32" spans="2:8" x14ac:dyDescent="0.25">
      <c r="B32" s="56"/>
      <c r="C32" s="35"/>
      <c r="D32" s="7" t="s">
        <v>74</v>
      </c>
      <c r="E32" s="27">
        <v>10</v>
      </c>
      <c r="F32" s="4">
        <f>E32/E$36</f>
        <v>6.1728395061728392E-2</v>
      </c>
      <c r="G32" s="48"/>
      <c r="H32" s="45"/>
    </row>
    <row r="33" spans="2:8" x14ac:dyDescent="0.25">
      <c r="B33" s="56"/>
      <c r="C33" s="35"/>
      <c r="D33" s="7" t="s">
        <v>75</v>
      </c>
      <c r="E33" s="27">
        <v>4</v>
      </c>
      <c r="F33" s="4">
        <f>E33/E$36</f>
        <v>2.4691358024691357E-2</v>
      </c>
      <c r="G33" s="48"/>
      <c r="H33" s="45"/>
    </row>
    <row r="34" spans="2:8" x14ac:dyDescent="0.25">
      <c r="B34" s="56"/>
      <c r="C34" s="35"/>
      <c r="D34" s="7" t="s">
        <v>76</v>
      </c>
      <c r="E34" s="27">
        <v>2</v>
      </c>
      <c r="F34" s="4">
        <f>E34/E$36</f>
        <v>1.2345679012345678E-2</v>
      </c>
      <c r="G34" s="48"/>
      <c r="H34" s="45"/>
    </row>
    <row r="35" spans="2:8" x14ac:dyDescent="0.25">
      <c r="B35" s="56"/>
      <c r="C35" s="35"/>
      <c r="D35" s="7" t="s">
        <v>77</v>
      </c>
      <c r="E35" s="27">
        <v>2</v>
      </c>
      <c r="F35" s="4">
        <f>E35/E$36</f>
        <v>1.2345679012345678E-2</v>
      </c>
      <c r="G35" s="48"/>
      <c r="H35" s="45"/>
    </row>
    <row r="36" spans="2:8" x14ac:dyDescent="0.25">
      <c r="B36" s="56"/>
      <c r="C36" s="35"/>
      <c r="D36" s="17" t="s">
        <v>0</v>
      </c>
      <c r="E36" s="37">
        <f>SUM(E28:E35)</f>
        <v>162</v>
      </c>
      <c r="F36" s="38"/>
      <c r="G36" s="43"/>
      <c r="H36" s="46"/>
    </row>
    <row r="37" spans="2:8" x14ac:dyDescent="0.25">
      <c r="B37" s="56"/>
      <c r="C37" s="35" t="s">
        <v>23</v>
      </c>
      <c r="D37" s="7" t="s">
        <v>80</v>
      </c>
      <c r="E37" s="14">
        <v>304</v>
      </c>
      <c r="F37" s="4">
        <f t="shared" ref="F37:F44" si="0">E37/E$45</f>
        <v>0.562962962962963</v>
      </c>
      <c r="G37" s="67" t="s">
        <v>33</v>
      </c>
      <c r="H37" s="68"/>
    </row>
    <row r="38" spans="2:8" x14ac:dyDescent="0.25">
      <c r="B38" s="56"/>
      <c r="C38" s="35"/>
      <c r="D38" s="7" t="s">
        <v>81</v>
      </c>
      <c r="E38" s="14">
        <v>186</v>
      </c>
      <c r="F38" s="4">
        <f t="shared" si="0"/>
        <v>0.34444444444444444</v>
      </c>
      <c r="G38" s="51"/>
      <c r="H38" s="52"/>
    </row>
    <row r="39" spans="2:8" x14ac:dyDescent="0.25">
      <c r="B39" s="56"/>
      <c r="C39" s="35"/>
      <c r="D39" s="7" t="s">
        <v>82</v>
      </c>
      <c r="E39" s="13">
        <v>175</v>
      </c>
      <c r="F39" s="4">
        <f t="shared" si="0"/>
        <v>0.32407407407407407</v>
      </c>
      <c r="G39" s="51"/>
      <c r="H39" s="52"/>
    </row>
    <row r="40" spans="2:8" x14ac:dyDescent="0.25">
      <c r="B40" s="56"/>
      <c r="C40" s="35"/>
      <c r="D40" s="7" t="s">
        <v>83</v>
      </c>
      <c r="E40" s="13">
        <v>163</v>
      </c>
      <c r="F40" s="4">
        <f t="shared" si="0"/>
        <v>0.30185185185185187</v>
      </c>
      <c r="G40" s="51"/>
      <c r="H40" s="52"/>
    </row>
    <row r="41" spans="2:8" x14ac:dyDescent="0.25">
      <c r="B41" s="56"/>
      <c r="C41" s="35"/>
      <c r="D41" s="7" t="s">
        <v>85</v>
      </c>
      <c r="E41" s="13">
        <v>71</v>
      </c>
      <c r="F41" s="4">
        <f t="shared" si="0"/>
        <v>0.13148148148148148</v>
      </c>
      <c r="G41" s="51"/>
      <c r="H41" s="52"/>
    </row>
    <row r="42" spans="2:8" x14ac:dyDescent="0.25">
      <c r="B42" s="56"/>
      <c r="C42" s="35"/>
      <c r="D42" s="7" t="s">
        <v>86</v>
      </c>
      <c r="E42" s="13">
        <v>68</v>
      </c>
      <c r="F42" s="4">
        <f t="shared" si="0"/>
        <v>0.12592592592592591</v>
      </c>
      <c r="G42" s="51"/>
      <c r="H42" s="52"/>
    </row>
    <row r="43" spans="2:8" x14ac:dyDescent="0.25">
      <c r="B43" s="56"/>
      <c r="C43" s="35"/>
      <c r="D43" s="7" t="s">
        <v>84</v>
      </c>
      <c r="E43" s="29">
        <v>51</v>
      </c>
      <c r="F43" s="4">
        <f t="shared" si="0"/>
        <v>9.4444444444444442E-2</v>
      </c>
      <c r="G43" s="51"/>
      <c r="H43" s="52"/>
    </row>
    <row r="44" spans="2:8" x14ac:dyDescent="0.25">
      <c r="B44" s="56"/>
      <c r="C44" s="35"/>
      <c r="D44" s="7" t="s">
        <v>51</v>
      </c>
      <c r="E44" s="13">
        <v>62</v>
      </c>
      <c r="F44" s="4">
        <f t="shared" si="0"/>
        <v>0.11481481481481481</v>
      </c>
      <c r="G44" s="51"/>
      <c r="H44" s="52"/>
    </row>
    <row r="45" spans="2:8" x14ac:dyDescent="0.25">
      <c r="B45" s="56"/>
      <c r="C45" s="35"/>
      <c r="D45" s="17" t="s">
        <v>0</v>
      </c>
      <c r="E45" s="36">
        <f>SUM(E37:E44)/2</f>
        <v>540</v>
      </c>
      <c r="F45" s="36"/>
      <c r="G45" s="53"/>
      <c r="H45" s="54"/>
    </row>
    <row r="46" spans="2:8" x14ac:dyDescent="0.25">
      <c r="B46" s="56"/>
      <c r="C46" s="35" t="s">
        <v>10</v>
      </c>
      <c r="D46" s="7" t="s">
        <v>92</v>
      </c>
      <c r="E46" s="14">
        <v>172</v>
      </c>
      <c r="F46" s="4">
        <f>E46/E$48</f>
        <v>0.96089385474860334</v>
      </c>
      <c r="G46" s="41">
        <f>E46-E47</f>
        <v>165</v>
      </c>
      <c r="H46" s="44">
        <f>F46-F47</f>
        <v>0.92178770949720668</v>
      </c>
    </row>
    <row r="47" spans="2:8" x14ac:dyDescent="0.25">
      <c r="B47" s="56"/>
      <c r="C47" s="35"/>
      <c r="D47" s="7" t="s">
        <v>51</v>
      </c>
      <c r="E47" s="13">
        <v>7</v>
      </c>
      <c r="F47" s="4">
        <f>E47/E$48</f>
        <v>3.9106145251396648E-2</v>
      </c>
      <c r="G47" s="48"/>
      <c r="H47" s="45"/>
    </row>
    <row r="48" spans="2:8" x14ac:dyDescent="0.25">
      <c r="B48" s="56"/>
      <c r="C48" s="35"/>
      <c r="D48" s="17" t="s">
        <v>0</v>
      </c>
      <c r="E48" s="37">
        <f>SUM(E46:E47)</f>
        <v>179</v>
      </c>
      <c r="F48" s="38"/>
      <c r="G48" s="43"/>
      <c r="H48" s="46"/>
    </row>
    <row r="49" spans="2:8" x14ac:dyDescent="0.25">
      <c r="B49" s="56"/>
      <c r="C49" s="30" t="s">
        <v>14</v>
      </c>
      <c r="D49" s="7" t="s">
        <v>112</v>
      </c>
      <c r="E49" s="81" t="s">
        <v>113</v>
      </c>
      <c r="F49" s="82"/>
      <c r="G49" s="82"/>
      <c r="H49" s="83"/>
    </row>
    <row r="50" spans="2:8" x14ac:dyDescent="0.25">
      <c r="B50" s="56"/>
      <c r="C50" s="34" t="s">
        <v>11</v>
      </c>
      <c r="D50" s="12" t="s">
        <v>93</v>
      </c>
      <c r="E50" s="16">
        <v>167</v>
      </c>
      <c r="F50" s="11">
        <f>E50/E$55</f>
        <v>0.59010600706713778</v>
      </c>
      <c r="G50" s="67" t="s">
        <v>33</v>
      </c>
      <c r="H50" s="68"/>
    </row>
    <row r="51" spans="2:8" x14ac:dyDescent="0.25">
      <c r="B51" s="56"/>
      <c r="C51" s="35"/>
      <c r="D51" s="7" t="s">
        <v>94</v>
      </c>
      <c r="E51" s="14">
        <v>113</v>
      </c>
      <c r="F51" s="11">
        <f>E51/E$55</f>
        <v>0.39929328621908128</v>
      </c>
      <c r="G51" s="51"/>
      <c r="H51" s="52"/>
    </row>
    <row r="52" spans="2:8" x14ac:dyDescent="0.25">
      <c r="B52" s="56"/>
      <c r="C52" s="35"/>
      <c r="D52" s="7" t="s">
        <v>95</v>
      </c>
      <c r="E52" s="13">
        <v>111</v>
      </c>
      <c r="F52" s="11">
        <f>E52/E$55</f>
        <v>0.392226148409894</v>
      </c>
      <c r="G52" s="51"/>
      <c r="H52" s="52"/>
    </row>
    <row r="53" spans="2:8" x14ac:dyDescent="0.25">
      <c r="B53" s="56"/>
      <c r="C53" s="35"/>
      <c r="D53" s="7" t="s">
        <v>96</v>
      </c>
      <c r="E53" s="13">
        <v>108</v>
      </c>
      <c r="F53" s="11">
        <f>E53/E$55</f>
        <v>0.38162544169611307</v>
      </c>
      <c r="G53" s="51"/>
      <c r="H53" s="52"/>
    </row>
    <row r="54" spans="2:8" x14ac:dyDescent="0.25">
      <c r="B54" s="56"/>
      <c r="C54" s="35"/>
      <c r="D54" s="7" t="s">
        <v>97</v>
      </c>
      <c r="E54" s="13">
        <v>67</v>
      </c>
      <c r="F54" s="11">
        <f>E54/E$55</f>
        <v>0.23674911660777384</v>
      </c>
      <c r="G54" s="51"/>
      <c r="H54" s="52"/>
    </row>
    <row r="55" spans="2:8" ht="13.5" thickBot="1" x14ac:dyDescent="0.3">
      <c r="B55" s="57"/>
      <c r="C55" s="58"/>
      <c r="D55" s="18" t="s">
        <v>0</v>
      </c>
      <c r="E55" s="59">
        <f>SUM(E50:E54)/2</f>
        <v>283</v>
      </c>
      <c r="F55" s="59"/>
      <c r="G55" s="69"/>
      <c r="H55" s="70"/>
    </row>
    <row r="56" spans="2:8" x14ac:dyDescent="0.25">
      <c r="B56" s="55" t="s">
        <v>5</v>
      </c>
      <c r="C56" s="34" t="s">
        <v>24</v>
      </c>
      <c r="D56" s="12" t="s">
        <v>34</v>
      </c>
      <c r="E56" s="16">
        <v>404</v>
      </c>
      <c r="F56" s="11">
        <f t="shared" ref="F56:F73" si="1">E56/E$74</f>
        <v>0.44653219121304227</v>
      </c>
      <c r="G56" s="49" t="s">
        <v>33</v>
      </c>
      <c r="H56" s="50"/>
    </row>
    <row r="57" spans="2:8" x14ac:dyDescent="0.25">
      <c r="B57" s="56"/>
      <c r="C57" s="35"/>
      <c r="D57" s="7" t="s">
        <v>35</v>
      </c>
      <c r="E57" s="14">
        <v>379</v>
      </c>
      <c r="F57" s="4">
        <f t="shared" si="1"/>
        <v>0.41890024868748271</v>
      </c>
      <c r="G57" s="51"/>
      <c r="H57" s="52"/>
    </row>
    <row r="58" spans="2:8" x14ac:dyDescent="0.25">
      <c r="B58" s="56"/>
      <c r="C58" s="35"/>
      <c r="D58" s="7" t="s">
        <v>36</v>
      </c>
      <c r="E58" s="14">
        <v>351</v>
      </c>
      <c r="F58" s="4">
        <f t="shared" si="1"/>
        <v>0.38795247305885605</v>
      </c>
      <c r="G58" s="51"/>
      <c r="H58" s="52"/>
    </row>
    <row r="59" spans="2:8" x14ac:dyDescent="0.25">
      <c r="B59" s="56"/>
      <c r="C59" s="35"/>
      <c r="D59" s="7" t="s">
        <v>37</v>
      </c>
      <c r="E59" s="14">
        <v>341</v>
      </c>
      <c r="F59" s="4">
        <f t="shared" si="1"/>
        <v>0.37689969604863222</v>
      </c>
      <c r="G59" s="51"/>
      <c r="H59" s="52"/>
    </row>
    <row r="60" spans="2:8" x14ac:dyDescent="0.25">
      <c r="B60" s="56"/>
      <c r="C60" s="35"/>
      <c r="D60" s="7" t="s">
        <v>38</v>
      </c>
      <c r="E60" s="10">
        <v>320</v>
      </c>
      <c r="F60" s="4">
        <f t="shared" si="1"/>
        <v>0.35368886432716218</v>
      </c>
      <c r="G60" s="51"/>
      <c r="H60" s="52"/>
    </row>
    <row r="61" spans="2:8" x14ac:dyDescent="0.25">
      <c r="B61" s="56"/>
      <c r="C61" s="35"/>
      <c r="D61" s="7" t="s">
        <v>39</v>
      </c>
      <c r="E61" s="10">
        <v>270</v>
      </c>
      <c r="F61" s="4">
        <f t="shared" si="1"/>
        <v>0.29842497927604311</v>
      </c>
      <c r="G61" s="51"/>
      <c r="H61" s="52"/>
    </row>
    <row r="62" spans="2:8" x14ac:dyDescent="0.25">
      <c r="B62" s="56"/>
      <c r="C62" s="35"/>
      <c r="D62" s="7" t="s">
        <v>40</v>
      </c>
      <c r="E62" s="13">
        <v>246</v>
      </c>
      <c r="F62" s="4">
        <f t="shared" si="1"/>
        <v>0.27189831445150592</v>
      </c>
      <c r="G62" s="51"/>
      <c r="H62" s="52"/>
    </row>
    <row r="63" spans="2:8" x14ac:dyDescent="0.25">
      <c r="B63" s="56"/>
      <c r="C63" s="35"/>
      <c r="D63" s="7" t="s">
        <v>41</v>
      </c>
      <c r="E63" s="13">
        <v>226</v>
      </c>
      <c r="F63" s="4">
        <f t="shared" si="1"/>
        <v>0.2497927604310583</v>
      </c>
      <c r="G63" s="51"/>
      <c r="H63" s="52"/>
    </row>
    <row r="64" spans="2:8" x14ac:dyDescent="0.25">
      <c r="B64" s="56"/>
      <c r="C64" s="35"/>
      <c r="D64" s="7" t="s">
        <v>42</v>
      </c>
      <c r="E64" s="13">
        <v>188</v>
      </c>
      <c r="F64" s="4">
        <f t="shared" si="1"/>
        <v>0.20779220779220781</v>
      </c>
      <c r="G64" s="51"/>
      <c r="H64" s="52"/>
    </row>
    <row r="65" spans="2:8" x14ac:dyDescent="0.25">
      <c r="B65" s="56"/>
      <c r="C65" s="35"/>
      <c r="D65" s="7" t="s">
        <v>43</v>
      </c>
      <c r="E65" s="13">
        <v>173</v>
      </c>
      <c r="F65" s="4">
        <f t="shared" si="1"/>
        <v>0.19121304227687205</v>
      </c>
      <c r="G65" s="51"/>
      <c r="H65" s="52"/>
    </row>
    <row r="66" spans="2:8" x14ac:dyDescent="0.25">
      <c r="B66" s="56"/>
      <c r="C66" s="35"/>
      <c r="D66" s="7" t="s">
        <v>44</v>
      </c>
      <c r="E66" s="13">
        <v>150</v>
      </c>
      <c r="F66" s="4">
        <f t="shared" si="1"/>
        <v>0.16579165515335728</v>
      </c>
      <c r="G66" s="51"/>
      <c r="H66" s="52"/>
    </row>
    <row r="67" spans="2:8" x14ac:dyDescent="0.25">
      <c r="B67" s="56"/>
      <c r="C67" s="35"/>
      <c r="D67" s="7" t="s">
        <v>45</v>
      </c>
      <c r="E67" s="13">
        <v>146</v>
      </c>
      <c r="F67" s="4">
        <f t="shared" si="1"/>
        <v>0.16137054434926776</v>
      </c>
      <c r="G67" s="51"/>
      <c r="H67" s="52"/>
    </row>
    <row r="68" spans="2:8" x14ac:dyDescent="0.25">
      <c r="B68" s="56"/>
      <c r="C68" s="35"/>
      <c r="D68" s="7" t="s">
        <v>46</v>
      </c>
      <c r="E68" s="13">
        <v>143</v>
      </c>
      <c r="F68" s="4">
        <f t="shared" si="1"/>
        <v>0.1580547112462006</v>
      </c>
      <c r="G68" s="51"/>
      <c r="H68" s="52"/>
    </row>
    <row r="69" spans="2:8" x14ac:dyDescent="0.25">
      <c r="B69" s="56"/>
      <c r="C69" s="35"/>
      <c r="D69" s="7" t="s">
        <v>47</v>
      </c>
      <c r="E69" s="13">
        <v>142</v>
      </c>
      <c r="F69" s="4">
        <f t="shared" si="1"/>
        <v>0.15694943354517824</v>
      </c>
      <c r="G69" s="51"/>
      <c r="H69" s="52"/>
    </row>
    <row r="70" spans="2:8" x14ac:dyDescent="0.25">
      <c r="B70" s="56"/>
      <c r="C70" s="35"/>
      <c r="D70" s="7" t="s">
        <v>48</v>
      </c>
      <c r="E70" s="13">
        <v>77</v>
      </c>
      <c r="F70" s="4">
        <f t="shared" si="1"/>
        <v>8.5106382978723402E-2</v>
      </c>
      <c r="G70" s="51"/>
      <c r="H70" s="52"/>
    </row>
    <row r="71" spans="2:8" x14ac:dyDescent="0.25">
      <c r="B71" s="56"/>
      <c r="C71" s="35"/>
      <c r="D71" s="7" t="s">
        <v>49</v>
      </c>
      <c r="E71" s="13">
        <v>38</v>
      </c>
      <c r="F71" s="4">
        <f t="shared" si="1"/>
        <v>4.2000552638850511E-2</v>
      </c>
      <c r="G71" s="51"/>
      <c r="H71" s="52"/>
    </row>
    <row r="72" spans="2:8" x14ac:dyDescent="0.25">
      <c r="B72" s="56"/>
      <c r="C72" s="35"/>
      <c r="D72" s="7" t="s">
        <v>50</v>
      </c>
      <c r="E72" s="13">
        <v>10</v>
      </c>
      <c r="F72" s="4">
        <f t="shared" si="1"/>
        <v>1.1052777010223818E-2</v>
      </c>
      <c r="G72" s="51"/>
      <c r="H72" s="52"/>
    </row>
    <row r="73" spans="2:8" x14ac:dyDescent="0.25">
      <c r="B73" s="56"/>
      <c r="C73" s="35"/>
      <c r="D73" s="7" t="s">
        <v>51</v>
      </c>
      <c r="E73" s="10">
        <v>15</v>
      </c>
      <c r="F73" s="4">
        <f t="shared" si="1"/>
        <v>1.6579165515335729E-2</v>
      </c>
      <c r="G73" s="51"/>
      <c r="H73" s="52"/>
    </row>
    <row r="74" spans="2:8" x14ac:dyDescent="0.25">
      <c r="B74" s="56"/>
      <c r="C74" s="35"/>
      <c r="D74" s="17" t="s">
        <v>0</v>
      </c>
      <c r="E74" s="36">
        <f>SUM(E56:E73)/4</f>
        <v>904.75</v>
      </c>
      <c r="F74" s="36"/>
      <c r="G74" s="53"/>
      <c r="H74" s="54"/>
    </row>
    <row r="75" spans="2:8" x14ac:dyDescent="0.25">
      <c r="B75" s="56"/>
      <c r="C75" s="35" t="s">
        <v>20</v>
      </c>
      <c r="D75" s="7" t="s">
        <v>52</v>
      </c>
      <c r="E75" s="14">
        <v>101</v>
      </c>
      <c r="F75" s="4">
        <f>E75/E$78</f>
        <v>0.40890688259109309</v>
      </c>
      <c r="G75" s="60">
        <f>E75-E76</f>
        <v>4</v>
      </c>
      <c r="H75" s="66">
        <f>F75-F76</f>
        <v>1.6194331983805654E-2</v>
      </c>
    </row>
    <row r="76" spans="2:8" x14ac:dyDescent="0.25">
      <c r="B76" s="56"/>
      <c r="C76" s="35"/>
      <c r="D76" s="7" t="s">
        <v>53</v>
      </c>
      <c r="E76" s="13">
        <v>97</v>
      </c>
      <c r="F76" s="4">
        <f>E76/E$78</f>
        <v>0.39271255060728744</v>
      </c>
      <c r="G76" s="60"/>
      <c r="H76" s="66"/>
    </row>
    <row r="77" spans="2:8" x14ac:dyDescent="0.25">
      <c r="B77" s="56"/>
      <c r="C77" s="35"/>
      <c r="D77" s="7" t="s">
        <v>54</v>
      </c>
      <c r="E77" s="13">
        <v>49</v>
      </c>
      <c r="F77" s="4">
        <f>E77/E$78</f>
        <v>0.19838056680161945</v>
      </c>
      <c r="G77" s="60"/>
      <c r="H77" s="66"/>
    </row>
    <row r="78" spans="2:8" x14ac:dyDescent="0.25">
      <c r="B78" s="56"/>
      <c r="C78" s="35"/>
      <c r="D78" s="17" t="s">
        <v>0</v>
      </c>
      <c r="E78" s="36">
        <f>SUM(E75:E77)</f>
        <v>247</v>
      </c>
      <c r="F78" s="36"/>
      <c r="G78" s="61"/>
      <c r="H78" s="66"/>
    </row>
    <row r="79" spans="2:8" x14ac:dyDescent="0.25">
      <c r="B79" s="56"/>
      <c r="C79" s="35" t="s">
        <v>28</v>
      </c>
      <c r="D79" s="7" t="s">
        <v>58</v>
      </c>
      <c r="E79" s="14">
        <v>85</v>
      </c>
      <c r="F79" s="4">
        <f>E79/E$83</f>
        <v>0.36796536796536794</v>
      </c>
      <c r="G79" s="60">
        <f>E79-E80</f>
        <v>31</v>
      </c>
      <c r="H79" s="66">
        <f>F79-F80</f>
        <v>0.13419913419913418</v>
      </c>
    </row>
    <row r="80" spans="2:8" x14ac:dyDescent="0.25">
      <c r="B80" s="56"/>
      <c r="C80" s="35"/>
      <c r="D80" s="7" t="s">
        <v>59</v>
      </c>
      <c r="E80" s="10">
        <v>54</v>
      </c>
      <c r="F80" s="4">
        <f>E80/E$83</f>
        <v>0.23376623376623376</v>
      </c>
      <c r="G80" s="60"/>
      <c r="H80" s="66"/>
    </row>
    <row r="81" spans="2:11" x14ac:dyDescent="0.25">
      <c r="B81" s="56"/>
      <c r="C81" s="35"/>
      <c r="D81" s="7" t="s">
        <v>60</v>
      </c>
      <c r="E81" s="28">
        <v>54</v>
      </c>
      <c r="F81" s="4">
        <f>E81/E$83</f>
        <v>0.23376623376623376</v>
      </c>
      <c r="G81" s="60"/>
      <c r="H81" s="66"/>
    </row>
    <row r="82" spans="2:11" x14ac:dyDescent="0.25">
      <c r="B82" s="56"/>
      <c r="C82" s="35"/>
      <c r="D82" s="7" t="s">
        <v>61</v>
      </c>
      <c r="E82" s="13">
        <v>38</v>
      </c>
      <c r="F82" s="4">
        <f>E82/E$83</f>
        <v>0.16450216450216451</v>
      </c>
      <c r="G82" s="60"/>
      <c r="H82" s="66"/>
    </row>
    <row r="83" spans="2:11" x14ac:dyDescent="0.25">
      <c r="B83" s="56"/>
      <c r="C83" s="35"/>
      <c r="D83" s="17" t="s">
        <v>0</v>
      </c>
      <c r="E83" s="36">
        <f>SUM(E79:E82)</f>
        <v>231</v>
      </c>
      <c r="F83" s="36"/>
      <c r="G83" s="61"/>
      <c r="H83" s="66"/>
    </row>
    <row r="84" spans="2:11" x14ac:dyDescent="0.25">
      <c r="B84" s="56"/>
      <c r="C84" s="35" t="s">
        <v>25</v>
      </c>
      <c r="D84" s="7" t="s">
        <v>62</v>
      </c>
      <c r="E84" s="14">
        <v>136</v>
      </c>
      <c r="F84" s="4">
        <f>E84/E$88</f>
        <v>0.50184501845018448</v>
      </c>
      <c r="G84" s="60">
        <f>E84-E85</f>
        <v>52</v>
      </c>
      <c r="H84" s="66">
        <f>F84-F85</f>
        <v>0.19188191881918815</v>
      </c>
    </row>
    <row r="85" spans="2:11" x14ac:dyDescent="0.25">
      <c r="B85" s="56"/>
      <c r="C85" s="35"/>
      <c r="D85" s="7" t="s">
        <v>64</v>
      </c>
      <c r="E85" s="10">
        <v>84</v>
      </c>
      <c r="F85" s="4">
        <f>E85/E$88</f>
        <v>0.30996309963099633</v>
      </c>
      <c r="G85" s="60"/>
      <c r="H85" s="66"/>
    </row>
    <row r="86" spans="2:11" x14ac:dyDescent="0.25">
      <c r="B86" s="56"/>
      <c r="C86" s="35"/>
      <c r="D86" s="7" t="s">
        <v>63</v>
      </c>
      <c r="E86" s="28">
        <v>47</v>
      </c>
      <c r="F86" s="4">
        <f>E86/E$88</f>
        <v>0.17343173431734318</v>
      </c>
      <c r="G86" s="60"/>
      <c r="H86" s="66"/>
    </row>
    <row r="87" spans="2:11" x14ac:dyDescent="0.25">
      <c r="B87" s="56"/>
      <c r="C87" s="35"/>
      <c r="D87" s="7" t="s">
        <v>65</v>
      </c>
      <c r="E87" s="10">
        <v>4</v>
      </c>
      <c r="F87" s="4">
        <f>E87/E$88</f>
        <v>1.4760147601476014E-2</v>
      </c>
      <c r="G87" s="61"/>
      <c r="H87" s="66"/>
    </row>
    <row r="88" spans="2:11" x14ac:dyDescent="0.25">
      <c r="B88" s="56"/>
      <c r="C88" s="35"/>
      <c r="D88" s="17" t="s">
        <v>0</v>
      </c>
      <c r="E88" s="36">
        <f>SUM(E84:E87)</f>
        <v>271</v>
      </c>
      <c r="F88" s="36"/>
      <c r="G88" s="61"/>
      <c r="H88" s="66"/>
    </row>
    <row r="89" spans="2:11" x14ac:dyDescent="0.25">
      <c r="B89" s="56"/>
      <c r="C89" s="35" t="s">
        <v>19</v>
      </c>
      <c r="D89" s="7" t="s">
        <v>55</v>
      </c>
      <c r="E89" s="14">
        <v>80</v>
      </c>
      <c r="F89" s="4">
        <f>E89/E$92</f>
        <v>0.44198895027624308</v>
      </c>
      <c r="G89" s="60">
        <f>E89-E90</f>
        <v>16</v>
      </c>
      <c r="H89" s="66">
        <f>F89-F90</f>
        <v>8.8397790055248615E-2</v>
      </c>
    </row>
    <row r="90" spans="2:11" x14ac:dyDescent="0.25">
      <c r="B90" s="56"/>
      <c r="C90" s="35"/>
      <c r="D90" s="7" t="s">
        <v>56</v>
      </c>
      <c r="E90" s="10">
        <v>64</v>
      </c>
      <c r="F90" s="4">
        <f>E90/E$92</f>
        <v>0.35359116022099446</v>
      </c>
      <c r="G90" s="60"/>
      <c r="H90" s="66"/>
      <c r="K90" s="1" t="s">
        <v>32</v>
      </c>
    </row>
    <row r="91" spans="2:11" x14ac:dyDescent="0.25">
      <c r="B91" s="56"/>
      <c r="C91" s="35"/>
      <c r="D91" s="7" t="s">
        <v>57</v>
      </c>
      <c r="E91" s="13">
        <v>37</v>
      </c>
      <c r="F91" s="4">
        <f>E91/E$92</f>
        <v>0.20441988950276244</v>
      </c>
      <c r="G91" s="60"/>
      <c r="H91" s="66"/>
    </row>
    <row r="92" spans="2:11" ht="13.5" thickBot="1" x14ac:dyDescent="0.3">
      <c r="B92" s="57"/>
      <c r="C92" s="58"/>
      <c r="D92" s="22" t="s">
        <v>0</v>
      </c>
      <c r="E92" s="62">
        <f>SUM(E89:E91)</f>
        <v>181</v>
      </c>
      <c r="F92" s="62"/>
      <c r="G92" s="63"/>
      <c r="H92" s="44"/>
    </row>
    <row r="93" spans="2:11" x14ac:dyDescent="0.25">
      <c r="B93" s="71" t="s">
        <v>17</v>
      </c>
      <c r="C93" s="78" t="s">
        <v>6</v>
      </c>
      <c r="D93" s="23" t="s">
        <v>90</v>
      </c>
      <c r="E93" s="19">
        <v>147</v>
      </c>
      <c r="F93" s="3">
        <f>E93/E$96</f>
        <v>0.5</v>
      </c>
      <c r="G93" s="79">
        <f>E93-E94</f>
        <v>63</v>
      </c>
      <c r="H93" s="80">
        <f>F93-F94</f>
        <v>0.2142857142857143</v>
      </c>
    </row>
    <row r="94" spans="2:11" x14ac:dyDescent="0.25">
      <c r="B94" s="72"/>
      <c r="C94" s="74"/>
      <c r="D94" s="24" t="s">
        <v>91</v>
      </c>
      <c r="E94" s="10">
        <v>84</v>
      </c>
      <c r="F94" s="4">
        <f>E94/E$96</f>
        <v>0.2857142857142857</v>
      </c>
      <c r="G94" s="60"/>
      <c r="H94" s="66"/>
    </row>
    <row r="95" spans="2:11" x14ac:dyDescent="0.25">
      <c r="B95" s="72"/>
      <c r="C95" s="74"/>
      <c r="D95" s="24" t="s">
        <v>98</v>
      </c>
      <c r="E95" s="10">
        <v>63</v>
      </c>
      <c r="F95" s="4">
        <f>E95/E$96</f>
        <v>0.21428571428571427</v>
      </c>
      <c r="G95" s="60"/>
      <c r="H95" s="66"/>
    </row>
    <row r="96" spans="2:11" x14ac:dyDescent="0.25">
      <c r="B96" s="72"/>
      <c r="C96" s="74"/>
      <c r="D96" s="25" t="s">
        <v>0</v>
      </c>
      <c r="E96" s="36">
        <f>SUM(E93:E95)</f>
        <v>294</v>
      </c>
      <c r="F96" s="36"/>
      <c r="G96" s="61"/>
      <c r="H96" s="66"/>
    </row>
    <row r="97" spans="2:8" x14ac:dyDescent="0.25">
      <c r="B97" s="72"/>
      <c r="C97" s="74" t="s">
        <v>8</v>
      </c>
      <c r="D97" s="24" t="s">
        <v>87</v>
      </c>
      <c r="E97" s="14">
        <v>184</v>
      </c>
      <c r="F97" s="4">
        <f>E97/E$100</f>
        <v>0.5558912386706949</v>
      </c>
      <c r="G97" s="60">
        <f>E97-E98</f>
        <v>67</v>
      </c>
      <c r="H97" s="66">
        <f>F97-F98</f>
        <v>0.20241691842900306</v>
      </c>
    </row>
    <row r="98" spans="2:8" x14ac:dyDescent="0.25">
      <c r="B98" s="72"/>
      <c r="C98" s="74"/>
      <c r="D98" s="24" t="s">
        <v>88</v>
      </c>
      <c r="E98" s="10">
        <v>117</v>
      </c>
      <c r="F98" s="4">
        <f>E98/E$100</f>
        <v>0.35347432024169184</v>
      </c>
      <c r="G98" s="61"/>
      <c r="H98" s="66"/>
    </row>
    <row r="99" spans="2:8" x14ac:dyDescent="0.25">
      <c r="B99" s="72"/>
      <c r="C99" s="74"/>
      <c r="D99" s="24" t="s">
        <v>89</v>
      </c>
      <c r="E99" s="29">
        <v>30</v>
      </c>
      <c r="F99" s="4">
        <f>E99/E$100</f>
        <v>9.0634441087613288E-2</v>
      </c>
      <c r="G99" s="61"/>
      <c r="H99" s="66"/>
    </row>
    <row r="100" spans="2:8" x14ac:dyDescent="0.25">
      <c r="B100" s="72"/>
      <c r="C100" s="74"/>
      <c r="D100" s="25" t="s">
        <v>0</v>
      </c>
      <c r="E100" s="36">
        <f>SUM(E97:E99)</f>
        <v>331</v>
      </c>
      <c r="F100" s="36"/>
      <c r="G100" s="61"/>
      <c r="H100" s="66"/>
    </row>
    <row r="101" spans="2:8" x14ac:dyDescent="0.25">
      <c r="B101" s="72"/>
      <c r="C101" s="74" t="s">
        <v>7</v>
      </c>
      <c r="D101" s="24" t="s">
        <v>99</v>
      </c>
      <c r="E101" s="14">
        <v>250</v>
      </c>
      <c r="F101" s="4">
        <f>E101/E$103</f>
        <v>0.67567567567567566</v>
      </c>
      <c r="G101" s="60">
        <f>E101-E102</f>
        <v>130</v>
      </c>
      <c r="H101" s="66">
        <f>F101-F102</f>
        <v>0.35135135135135132</v>
      </c>
    </row>
    <row r="102" spans="2:8" x14ac:dyDescent="0.25">
      <c r="B102" s="72"/>
      <c r="C102" s="74"/>
      <c r="D102" s="24" t="s">
        <v>100</v>
      </c>
      <c r="E102" s="10">
        <v>120</v>
      </c>
      <c r="F102" s="4">
        <f>E102/E$103</f>
        <v>0.32432432432432434</v>
      </c>
      <c r="G102" s="61"/>
      <c r="H102" s="66"/>
    </row>
    <row r="103" spans="2:8" ht="13.5" thickBot="1" x14ac:dyDescent="0.3">
      <c r="B103" s="73"/>
      <c r="C103" s="75"/>
      <c r="D103" s="26" t="s">
        <v>0</v>
      </c>
      <c r="E103" s="59">
        <f>SUM(E101:E102)</f>
        <v>370</v>
      </c>
      <c r="F103" s="59"/>
      <c r="G103" s="76"/>
      <c r="H103" s="77"/>
    </row>
  </sheetData>
  <sortState xmlns:xlrd2="http://schemas.microsoft.com/office/spreadsheetml/2017/richdata2" ref="D41:E43">
    <sortCondition descending="1" ref="E41:E43"/>
  </sortState>
  <mergeCells count="76">
    <mergeCell ref="E20:H20"/>
    <mergeCell ref="E21:H21"/>
    <mergeCell ref="E19:H19"/>
    <mergeCell ref="E3:H4"/>
    <mergeCell ref="B93:B103"/>
    <mergeCell ref="C97:C100"/>
    <mergeCell ref="G97:G100"/>
    <mergeCell ref="H97:H100"/>
    <mergeCell ref="E100:F100"/>
    <mergeCell ref="C101:C103"/>
    <mergeCell ref="G101:G103"/>
    <mergeCell ref="H101:H103"/>
    <mergeCell ref="E103:F103"/>
    <mergeCell ref="C93:C96"/>
    <mergeCell ref="G93:G96"/>
    <mergeCell ref="H93:H96"/>
    <mergeCell ref="E96:F96"/>
    <mergeCell ref="H28:H36"/>
    <mergeCell ref="H75:H78"/>
    <mergeCell ref="H89:H92"/>
    <mergeCell ref="H79:H83"/>
    <mergeCell ref="E83:F83"/>
    <mergeCell ref="G84:G88"/>
    <mergeCell ref="H84:H88"/>
    <mergeCell ref="E88:F88"/>
    <mergeCell ref="G37:H45"/>
    <mergeCell ref="G50:H55"/>
    <mergeCell ref="G56:H74"/>
    <mergeCell ref="E49:H49"/>
    <mergeCell ref="B3:B21"/>
    <mergeCell ref="C3:C4"/>
    <mergeCell ref="C5:C8"/>
    <mergeCell ref="G5:G8"/>
    <mergeCell ref="E8:F8"/>
    <mergeCell ref="C9:C12"/>
    <mergeCell ref="G9:G12"/>
    <mergeCell ref="E12:F12"/>
    <mergeCell ref="C13:C15"/>
    <mergeCell ref="G13:G15"/>
    <mergeCell ref="H5:H8"/>
    <mergeCell ref="H9:H12"/>
    <mergeCell ref="H13:H15"/>
    <mergeCell ref="B56:B92"/>
    <mergeCell ref="C56:C74"/>
    <mergeCell ref="E74:F74"/>
    <mergeCell ref="C75:C78"/>
    <mergeCell ref="G75:G78"/>
    <mergeCell ref="E92:F92"/>
    <mergeCell ref="C79:C83"/>
    <mergeCell ref="G79:G83"/>
    <mergeCell ref="E78:F78"/>
    <mergeCell ref="C89:C92"/>
    <mergeCell ref="G89:G92"/>
    <mergeCell ref="C84:C88"/>
    <mergeCell ref="B22:B55"/>
    <mergeCell ref="C46:C48"/>
    <mergeCell ref="G46:G48"/>
    <mergeCell ref="H46:H48"/>
    <mergeCell ref="E36:F36"/>
    <mergeCell ref="E48:F48"/>
    <mergeCell ref="C50:C55"/>
    <mergeCell ref="E55:F55"/>
    <mergeCell ref="C37:C45"/>
    <mergeCell ref="E45:F45"/>
    <mergeCell ref="C28:C36"/>
    <mergeCell ref="G28:G36"/>
    <mergeCell ref="G2:H2"/>
    <mergeCell ref="C22:C27"/>
    <mergeCell ref="E27:F27"/>
    <mergeCell ref="E15:F15"/>
    <mergeCell ref="C16:C18"/>
    <mergeCell ref="G16:G18"/>
    <mergeCell ref="H16:H18"/>
    <mergeCell ref="E18:F18"/>
    <mergeCell ref="C20:C21"/>
    <mergeCell ref="G22:H27"/>
  </mergeCells>
  <conditionalFormatting sqref="A2:G2 D74:E74 C13:C14 D45:E45 D55:E55 A1:XFD1 A104:XFD1048576 B56:F56 D92:E92 D83:E83 C84:H86 D88:E88 B3:E3 D18:E18 C5:H5 D8:E8 C37:F37 C46:D47 C97:C99 C50:F50 D13:H13 D15:E15 C101:C102 A93:C93 D93:H95 D96:E96 C94:F95 D97:H97 D100:E100 D101:H101 D103:E103 D57:F73 C75:H77 C89:H91 C16:H17 D4 C9:H11 D12:E12 E46:H46 D48:E48 C49:E49 E47:F47 D27:E27 A22:F22 D51:F54 C28:D35 E28:H28 D36:E36 D14:F14 D6:F7 D102:F102 C79:H82 D78:E78 D85:F87 E29:F35 D23:F26 D38:F44 D98:F99 A94:A103 A23:A92 C19:E21 A3:A21 I2:XFD103">
    <cfRule type="cellIs" dxfId="8" priority="10" operator="equal">
      <formula>0</formula>
    </cfRule>
  </conditionalFormatting>
  <conditionalFormatting sqref="C13:C14 A1:XFD2 A104:XFD1048576 B56:F56 C74:E74 D92:E92 D83:E83 C84:H86 D88:E88 B3:E3 D18:E18 C5:H5 D8:E8 C45:E45 C46:D47 C97:C99 C55:E55 D13:H13 D15:E15 C101:C102 A93:C93 D93:H95 D96:E96 C94:F95 D97:H97 D100:E100 D101:H101 D103:E103 C57:F73 C75:H77 C89:H91 C16:H17 C4:D4 C9:H11 D12:E12 E46:H46 D48:E48 C49:E49 E47:F47 A22:F22 C27:E27 C50:F54 C28:D35 E28:H28 D36:E36 D14:F14 D6:F7 D102:F102 C79:H82 D78:E78 D85:F87 E29:F35 C23:F26 C37:F44 D98:F99 A94:A103 A23:A92 C19:E21 A3:A21 I3:XFD103">
    <cfRule type="cellIs" dxfId="7" priority="8" operator="equal">
      <formula>"I"</formula>
    </cfRule>
    <cfRule type="cellIs" dxfId="6" priority="9" operator="equal">
      <formula>"N"</formula>
    </cfRule>
  </conditionalFormatting>
  <conditionalFormatting sqref="G50">
    <cfRule type="cellIs" dxfId="2" priority="3" operator="equal">
      <formula>0</formula>
    </cfRule>
  </conditionalFormatting>
  <conditionalFormatting sqref="G50">
    <cfRule type="cellIs" dxfId="1" priority="1" operator="equal">
      <formula>"I"</formula>
    </cfRule>
    <cfRule type="cellIs" dxfId="0" priority="2" operator="equal">
      <formula>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</dc:creator>
  <cp:lastModifiedBy>Caprice</cp:lastModifiedBy>
  <cp:lastPrinted>2022-05-31T13:17:32Z</cp:lastPrinted>
  <dcterms:created xsi:type="dcterms:W3CDTF">2022-02-22T20:46:44Z</dcterms:created>
  <dcterms:modified xsi:type="dcterms:W3CDTF">2022-08-03T13:13:27Z</dcterms:modified>
</cp:coreProperties>
</file>