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lections\caed\hi\"/>
    </mc:Choice>
  </mc:AlternateContent>
  <xr:revisionPtr revIDLastSave="0" documentId="13_ncr:1_{520F5B23-47C9-4C13-9540-5B9AEBEC8316}" xr6:coauthVersionLast="47" xr6:coauthVersionMax="47" xr10:uidLastSave="{00000000-0000-0000-0000-000000000000}"/>
  <bookViews>
    <workbookView xWindow="-28920" yWindow="-120" windowWidth="29040" windowHeight="15840" xr2:uid="{BDC14994-19D2-47E3-9A20-F9E110A38188}"/>
  </bookViews>
  <sheets>
    <sheet name="a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6" i="11" l="1"/>
  <c r="F37" i="11"/>
  <c r="F38" i="11"/>
  <c r="F35" i="11"/>
  <c r="E60" i="11"/>
  <c r="E79" i="11"/>
  <c r="E39" i="11" l="1"/>
  <c r="G35" i="11"/>
  <c r="E18" i="11"/>
  <c r="E34" i="11"/>
  <c r="F30" i="11" s="1"/>
  <c r="G29" i="11"/>
  <c r="E28" i="11"/>
  <c r="G61" i="11"/>
  <c r="F17" i="11" l="1"/>
  <c r="F16" i="11"/>
  <c r="F22" i="11"/>
  <c r="F25" i="11"/>
  <c r="F26" i="11"/>
  <c r="F27" i="11"/>
  <c r="F32" i="11"/>
  <c r="F24" i="11"/>
  <c r="F29" i="11"/>
  <c r="H29" i="11" s="1"/>
  <c r="F33" i="11"/>
  <c r="F31" i="11"/>
  <c r="F23" i="11"/>
  <c r="F20" i="11"/>
  <c r="F21" i="11"/>
  <c r="G14" i="11"/>
  <c r="E11" i="11"/>
  <c r="G6" i="11"/>
  <c r="G75" i="11"/>
  <c r="E74" i="11"/>
  <c r="G70" i="11"/>
  <c r="F8" i="11" l="1"/>
  <c r="F9" i="11"/>
  <c r="H35" i="11"/>
  <c r="F76" i="11"/>
  <c r="F77" i="11"/>
  <c r="F78" i="11"/>
  <c r="F75" i="11"/>
  <c r="F72" i="11"/>
  <c r="F71" i="11"/>
  <c r="F73" i="11"/>
  <c r="F70" i="11"/>
  <c r="F15" i="11"/>
  <c r="F14" i="11"/>
  <c r="F6" i="11"/>
  <c r="F7" i="11"/>
  <c r="F10" i="11"/>
  <c r="H14" i="11" l="1"/>
  <c r="H6" i="11"/>
  <c r="H70" i="11"/>
  <c r="H75" i="11"/>
  <c r="E82" i="11" l="1"/>
  <c r="G80" i="11"/>
  <c r="E69" i="11"/>
  <c r="F63" i="11" l="1"/>
  <c r="F66" i="11"/>
  <c r="F67" i="11"/>
  <c r="F64" i="11"/>
  <c r="F65" i="11"/>
  <c r="F55" i="11"/>
  <c r="F56" i="11"/>
  <c r="F45" i="11"/>
  <c r="F57" i="11"/>
  <c r="F46" i="11"/>
  <c r="F58" i="11"/>
  <c r="F47" i="11"/>
  <c r="F59" i="11"/>
  <c r="F54" i="11"/>
  <c r="F48" i="11"/>
  <c r="F44" i="11"/>
  <c r="F49" i="11"/>
  <c r="F50" i="11"/>
  <c r="F51" i="11"/>
  <c r="F52" i="11"/>
  <c r="F53" i="11"/>
  <c r="F68" i="11"/>
  <c r="F61" i="11"/>
  <c r="F62" i="11"/>
  <c r="F81" i="11"/>
  <c r="F80" i="11"/>
  <c r="H80" i="11" l="1"/>
  <c r="H61" i="11"/>
</calcChain>
</file>

<file path=xl/sharedStrings.xml><?xml version="1.0" encoding="utf-8"?>
<sst xmlns="http://schemas.openxmlformats.org/spreadsheetml/2006/main" count="114" uniqueCount="98">
  <si>
    <t>Total</t>
  </si>
  <si>
    <t>Margin</t>
  </si>
  <si>
    <t>Votes</t>
  </si>
  <si>
    <t>Hawaii</t>
  </si>
  <si>
    <t>%</t>
  </si>
  <si>
    <t>Oahu</t>
  </si>
  <si>
    <t>Hanalei</t>
  </si>
  <si>
    <t>Waimea</t>
  </si>
  <si>
    <t>Lahaina</t>
  </si>
  <si>
    <t>Makawao</t>
  </si>
  <si>
    <t>Molokai</t>
  </si>
  <si>
    <t>Kohala</t>
  </si>
  <si>
    <t>Kau</t>
  </si>
  <si>
    <t>Hana</t>
  </si>
  <si>
    <t>Hamakua</t>
  </si>
  <si>
    <t>Maui</t>
  </si>
  <si>
    <t>Kauai</t>
  </si>
  <si>
    <t>Island</t>
  </si>
  <si>
    <t>Waialua</t>
  </si>
  <si>
    <t>Ewa</t>
  </si>
  <si>
    <t>District</t>
  </si>
  <si>
    <t>Hilo</t>
  </si>
  <si>
    <t>Wailuku</t>
  </si>
  <si>
    <t>Honolulu</t>
  </si>
  <si>
    <t>Koolaupoko</t>
  </si>
  <si>
    <t>South Kona</t>
  </si>
  <si>
    <t>North Kona</t>
  </si>
  <si>
    <t>Koolauloa</t>
  </si>
  <si>
    <t>Puna</t>
  </si>
  <si>
    <t>Kaanapali</t>
  </si>
  <si>
    <t>Candidate</t>
  </si>
  <si>
    <t>\</t>
  </si>
  <si>
    <t>Uncalculable</t>
  </si>
  <si>
    <t>Koloa</t>
  </si>
  <si>
    <t>Godfrey Rhodes</t>
  </si>
  <si>
    <t>William Webster</t>
  </si>
  <si>
    <t>W. P. Ragsdale</t>
  </si>
  <si>
    <t>S. M. Kamakau</t>
  </si>
  <si>
    <t>A. M. Kahalewai</t>
  </si>
  <si>
    <t>Maakuia</t>
  </si>
  <si>
    <t>Pomaikai</t>
  </si>
  <si>
    <t>J. I. Dowsett</t>
  </si>
  <si>
    <t>W. P. Kamakau</t>
  </si>
  <si>
    <t>J. Mott Smith</t>
  </si>
  <si>
    <t>Kamaipelekane</t>
  </si>
  <si>
    <t>Geregorio</t>
  </si>
  <si>
    <t>Pualewa</t>
  </si>
  <si>
    <t>Kapahukula</t>
  </si>
  <si>
    <t>Kuapuu</t>
  </si>
  <si>
    <t>scattering</t>
  </si>
  <si>
    <t>W. Pinehasa Wood</t>
  </si>
  <si>
    <t>Kaoliko</t>
  </si>
  <si>
    <t>C. H. Judd</t>
  </si>
  <si>
    <t>C. C. Harris</t>
  </si>
  <si>
    <t>G. M. Koha</t>
  </si>
  <si>
    <t>P. F. Manini</t>
  </si>
  <si>
    <t>J. Kepiliuo</t>
  </si>
  <si>
    <t>A. Kalauhala</t>
  </si>
  <si>
    <t>H. U. Mahi</t>
  </si>
  <si>
    <t>J. W. Mahelona</t>
  </si>
  <si>
    <t>H. A. Kahanu</t>
  </si>
  <si>
    <t>S. D. Kaai</t>
  </si>
  <si>
    <t>J. H. Kaakua</t>
  </si>
  <si>
    <t>J. W. Keawehunahala</t>
  </si>
  <si>
    <t>J. W. Makalena</t>
  </si>
  <si>
    <t>M. Kuaea</t>
  </si>
  <si>
    <t>G. B. Ukeke</t>
  </si>
  <si>
    <t>S. M. Naukana</t>
  </si>
  <si>
    <t>J. W. H. Hauwahi</t>
  </si>
  <si>
    <t>Hanemo</t>
  </si>
  <si>
    <t>D .D. Baldwin</t>
  </si>
  <si>
    <t>Kahaulelio</t>
  </si>
  <si>
    <t>J. H. Kaiheekai</t>
  </si>
  <si>
    <t>J. Boehle</t>
  </si>
  <si>
    <t>Kawelo</t>
  </si>
  <si>
    <t>John Baker</t>
  </si>
  <si>
    <t>Noa Kepoikai</t>
  </si>
  <si>
    <t>J. W. Alexander</t>
  </si>
  <si>
    <t>H. Kuihelani</t>
  </si>
  <si>
    <t>C. K. Nuuhiva</t>
  </si>
  <si>
    <t>J. A. Nahaku</t>
  </si>
  <si>
    <t>J. H. Moku</t>
  </si>
  <si>
    <t>S. W. Kapule</t>
  </si>
  <si>
    <t>M. Kalua</t>
  </si>
  <si>
    <t>James W. Austin</t>
  </si>
  <si>
    <t>Makaala</t>
  </si>
  <si>
    <t>Papaaa</t>
  </si>
  <si>
    <t>Koho</t>
  </si>
  <si>
    <t>William Humphreys</t>
  </si>
  <si>
    <t>Kahananui</t>
  </si>
  <si>
    <t>S. Kainaholo</t>
  </si>
  <si>
    <t>J. P. Kauwalu</t>
  </si>
  <si>
    <t>Heleluhe</t>
  </si>
  <si>
    <t>E. Makaiouki</t>
  </si>
  <si>
    <t>Edward Jones</t>
  </si>
  <si>
    <t>E. G. Hitchcock</t>
  </si>
  <si>
    <t>Returns unknown</t>
  </si>
  <si>
    <t>V. Knudsen?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</si>
</sst>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Open Sans"/>
      <family val="2"/>
    </font>
    <font>
      <b/>
      <sz val="8"/>
      <color theme="1"/>
      <name val="Open Sans"/>
      <family val="2"/>
    </font>
    <font>
      <sz val="8"/>
      <color theme="1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0" fontId="3" fillId="2" borderId="23" xfId="0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3" fontId="1" fillId="2" borderId="26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10" fontId="3" fillId="2" borderId="27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3" fontId="3" fillId="3" borderId="2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" fontId="3" fillId="3" borderId="23" xfId="0" applyNumberFormat="1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3" fontId="3" fillId="2" borderId="2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3" fontId="3" fillId="3" borderId="14" xfId="0" applyNumberFormat="1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3" fontId="3" fillId="2" borderId="14" xfId="0" applyNumberFormat="1" applyFont="1" applyFill="1" applyBorder="1" applyAlignment="1">
      <alignment horizontal="center" vertical="center"/>
    </xf>
    <xf numFmtId="3" fontId="3" fillId="2" borderId="28" xfId="0" applyNumberFormat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10" fontId="3" fillId="2" borderId="19" xfId="0" applyNumberFormat="1" applyFont="1" applyFill="1" applyBorder="1" applyAlignment="1">
      <alignment horizontal="center" vertical="center"/>
    </xf>
    <xf numFmtId="10" fontId="3" fillId="2" borderId="20" xfId="0" applyNumberFormat="1" applyFont="1" applyFill="1" applyBorder="1" applyAlignment="1">
      <alignment horizontal="center" vertical="center"/>
    </xf>
    <xf numFmtId="10" fontId="3" fillId="2" borderId="18" xfId="0" applyNumberFormat="1" applyFont="1" applyFill="1" applyBorder="1" applyAlignment="1">
      <alignment horizontal="center" vertical="center"/>
    </xf>
    <xf numFmtId="3" fontId="2" fillId="2" borderId="21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3" fillId="2" borderId="35" xfId="0" applyNumberFormat="1" applyFont="1" applyFill="1" applyBorder="1" applyAlignment="1">
      <alignment horizontal="center" vertical="center"/>
    </xf>
    <xf numFmtId="3" fontId="3" fillId="2" borderId="36" xfId="0" applyNumberFormat="1" applyFont="1" applyFill="1" applyBorder="1" applyAlignment="1">
      <alignment horizontal="center" vertical="center"/>
    </xf>
    <xf numFmtId="3" fontId="3" fillId="2" borderId="37" xfId="0" applyNumberFormat="1" applyFont="1" applyFill="1" applyBorder="1" applyAlignment="1">
      <alignment horizontal="center" vertical="center"/>
    </xf>
    <xf numFmtId="3" fontId="3" fillId="2" borderId="38" xfId="0" applyNumberFormat="1" applyFont="1" applyFill="1" applyBorder="1" applyAlignment="1">
      <alignment horizontal="center" vertical="center"/>
    </xf>
    <xf numFmtId="3" fontId="3" fillId="2" borderId="39" xfId="0" applyNumberFormat="1" applyFont="1" applyFill="1" applyBorder="1" applyAlignment="1">
      <alignment horizontal="center" vertical="center"/>
    </xf>
    <xf numFmtId="3" fontId="3" fillId="2" borderId="4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0" fontId="3" fillId="2" borderId="15" xfId="0" applyNumberFormat="1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0" fontId="3" fillId="2" borderId="35" xfId="0" applyNumberFormat="1" applyFont="1" applyFill="1" applyBorder="1" applyAlignment="1">
      <alignment horizontal="center" vertical="center"/>
    </xf>
    <xf numFmtId="10" fontId="3" fillId="2" borderId="46" xfId="0" applyNumberFormat="1" applyFont="1" applyFill="1" applyBorder="1" applyAlignment="1">
      <alignment horizontal="center" vertical="center"/>
    </xf>
    <xf numFmtId="10" fontId="3" fillId="2" borderId="36" xfId="0" applyNumberFormat="1" applyFont="1" applyFill="1" applyBorder="1" applyAlignment="1">
      <alignment horizontal="center" vertical="center"/>
    </xf>
    <xf numFmtId="10" fontId="3" fillId="2" borderId="37" xfId="0" applyNumberFormat="1" applyFont="1" applyFill="1" applyBorder="1" applyAlignment="1">
      <alignment horizontal="center" vertical="center"/>
    </xf>
    <xf numFmtId="10" fontId="3" fillId="2" borderId="0" xfId="0" applyNumberFormat="1" applyFont="1" applyFill="1" applyAlignment="1">
      <alignment horizontal="center" vertical="center"/>
    </xf>
    <xf numFmtId="10" fontId="3" fillId="2" borderId="38" xfId="0" applyNumberFormat="1" applyFont="1" applyFill="1" applyBorder="1" applyAlignment="1">
      <alignment horizontal="center" vertical="center"/>
    </xf>
    <xf numFmtId="10" fontId="3" fillId="2" borderId="43" xfId="0" applyNumberFormat="1" applyFont="1" applyFill="1" applyBorder="1" applyAlignment="1">
      <alignment horizontal="center" vertical="center"/>
    </xf>
    <xf numFmtId="10" fontId="3" fillId="2" borderId="47" xfId="0" applyNumberFormat="1" applyFont="1" applyFill="1" applyBorder="1" applyAlignment="1">
      <alignment horizontal="center" vertical="center"/>
    </xf>
    <xf numFmtId="10" fontId="3" fillId="2" borderId="44" xfId="0" applyNumberFormat="1" applyFont="1" applyFill="1" applyBorder="1" applyAlignment="1">
      <alignment horizontal="center" vertical="center"/>
    </xf>
    <xf numFmtId="10" fontId="3" fillId="2" borderId="41" xfId="0" applyNumberFormat="1" applyFont="1" applyFill="1" applyBorder="1" applyAlignment="1">
      <alignment horizontal="center" vertical="center"/>
    </xf>
    <xf numFmtId="10" fontId="3" fillId="2" borderId="48" xfId="0" applyNumberFormat="1" applyFont="1" applyFill="1" applyBorder="1" applyAlignment="1">
      <alignment horizontal="center" vertical="center"/>
    </xf>
    <xf numFmtId="10" fontId="3" fillId="2" borderId="42" xfId="0" applyNumberFormat="1" applyFont="1" applyFill="1" applyBorder="1" applyAlignment="1">
      <alignment horizontal="center" vertical="center"/>
    </xf>
    <xf numFmtId="10" fontId="3" fillId="2" borderId="0" xfId="0" applyNumberFormat="1" applyFont="1" applyFill="1" applyBorder="1" applyAlignment="1">
      <alignment horizontal="center" vertical="center"/>
    </xf>
    <xf numFmtId="10" fontId="3" fillId="2" borderId="24" xfId="0" applyNumberFormat="1" applyFont="1" applyFill="1" applyBorder="1" applyAlignment="1">
      <alignment horizontal="center" vertical="center"/>
    </xf>
    <xf numFmtId="10" fontId="3" fillId="2" borderId="49" xfId="0" applyNumberFormat="1" applyFont="1" applyFill="1" applyBorder="1" applyAlignment="1">
      <alignment horizontal="center" vertical="center"/>
    </xf>
    <xf numFmtId="10" fontId="3" fillId="2" borderId="32" xfId="0" applyNumberFormat="1" applyFont="1" applyFill="1" applyBorder="1" applyAlignment="1">
      <alignment horizontal="center" vertical="center"/>
    </xf>
    <xf numFmtId="10" fontId="3" fillId="2" borderId="39" xfId="0" applyNumberFormat="1" applyFont="1" applyFill="1" applyBorder="1" applyAlignment="1">
      <alignment horizontal="center" vertical="center"/>
    </xf>
    <xf numFmtId="10" fontId="3" fillId="2" borderId="50" xfId="0" applyNumberFormat="1" applyFont="1" applyFill="1" applyBorder="1" applyAlignment="1">
      <alignment horizontal="center" vertical="center"/>
    </xf>
    <xf numFmtId="10" fontId="3" fillId="2" borderId="40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7EF28-A244-4E2C-BC40-E865478D8F23}">
  <dimension ref="B1:K85"/>
  <sheetViews>
    <sheetView tabSelected="1" zoomScaleNormal="100" workbookViewId="0">
      <pane xSplit="3" ySplit="2" topLeftCell="D8" activePane="bottomRight" state="frozen"/>
      <selection pane="topRight" activeCell="D1" sqref="D1"/>
      <selection pane="bottomLeft" activeCell="A3" sqref="A3"/>
      <selection pane="bottomRight" activeCell="K36" sqref="K36"/>
    </sheetView>
  </sheetViews>
  <sheetFormatPr defaultRowHeight="12.75" x14ac:dyDescent="0.25"/>
  <cols>
    <col min="1" max="1" width="2.5703125" style="1" customWidth="1"/>
    <col min="2" max="2" width="8.42578125" style="1" bestFit="1" customWidth="1"/>
    <col min="3" max="3" width="10.140625" style="1" bestFit="1" customWidth="1"/>
    <col min="4" max="4" width="18" style="1" customWidth="1"/>
    <col min="5" max="5" width="6.7109375" style="8" customWidth="1"/>
    <col min="6" max="6" width="6.7109375" style="1" customWidth="1"/>
    <col min="7" max="7" width="6.85546875" style="1" customWidth="1"/>
    <col min="8" max="8" width="7" style="1" bestFit="1" customWidth="1"/>
    <col min="9" max="9" width="2.5703125" style="1" customWidth="1"/>
    <col min="10" max="16384" width="9.140625" style="1"/>
  </cols>
  <sheetData>
    <row r="1" spans="2:8" ht="13.5" thickBot="1" x14ac:dyDescent="0.3"/>
    <row r="2" spans="2:8" s="2" customFormat="1" ht="15.75" thickBot="1" x14ac:dyDescent="0.3">
      <c r="B2" s="5" t="s">
        <v>17</v>
      </c>
      <c r="C2" s="15" t="s">
        <v>20</v>
      </c>
      <c r="D2" s="5" t="s">
        <v>30</v>
      </c>
      <c r="E2" s="9" t="s">
        <v>2</v>
      </c>
      <c r="F2" s="6" t="s">
        <v>4</v>
      </c>
      <c r="G2" s="38" t="s">
        <v>1</v>
      </c>
      <c r="H2" s="39"/>
    </row>
    <row r="3" spans="2:8" s="2" customFormat="1" ht="12.75" customHeight="1" x14ac:dyDescent="0.25">
      <c r="B3" s="60" t="s">
        <v>3</v>
      </c>
      <c r="C3" s="40" t="s">
        <v>21</v>
      </c>
      <c r="D3" s="19"/>
      <c r="E3" s="18"/>
      <c r="F3" s="74" t="s">
        <v>96</v>
      </c>
      <c r="G3" s="75"/>
      <c r="H3" s="76"/>
    </row>
    <row r="4" spans="2:8" s="2" customFormat="1" ht="12.75" customHeight="1" x14ac:dyDescent="0.25">
      <c r="B4" s="61"/>
      <c r="C4" s="41"/>
      <c r="D4" s="7"/>
      <c r="E4" s="14"/>
      <c r="F4" s="77"/>
      <c r="G4" s="86"/>
      <c r="H4" s="79"/>
    </row>
    <row r="5" spans="2:8" s="2" customFormat="1" ht="12.75" customHeight="1" x14ac:dyDescent="0.25">
      <c r="B5" s="61"/>
      <c r="C5" s="31" t="s">
        <v>14</v>
      </c>
      <c r="D5" s="7"/>
      <c r="E5" s="14"/>
      <c r="F5" s="90"/>
      <c r="G5" s="91"/>
      <c r="H5" s="92"/>
    </row>
    <row r="6" spans="2:8" s="2" customFormat="1" ht="12.75" customHeight="1" x14ac:dyDescent="0.25">
      <c r="B6" s="61"/>
      <c r="C6" s="43" t="s">
        <v>11</v>
      </c>
      <c r="D6" s="7" t="s">
        <v>84</v>
      </c>
      <c r="E6" s="14">
        <v>326</v>
      </c>
      <c r="F6" s="4">
        <f>E6/E$11</f>
        <v>0.70258620689655171</v>
      </c>
      <c r="G6" s="46">
        <f>E6-E7</f>
        <v>265</v>
      </c>
      <c r="H6" s="49">
        <f>F6-F7</f>
        <v>0.57112068965517238</v>
      </c>
    </row>
    <row r="7" spans="2:8" s="2" customFormat="1" ht="12.75" customHeight="1" x14ac:dyDescent="0.25">
      <c r="B7" s="61"/>
      <c r="C7" s="44"/>
      <c r="D7" s="7" t="s">
        <v>85</v>
      </c>
      <c r="E7" s="13">
        <v>61</v>
      </c>
      <c r="F7" s="4">
        <f>E7/E$11</f>
        <v>0.13146551724137931</v>
      </c>
      <c r="G7" s="47"/>
      <c r="H7" s="50"/>
    </row>
    <row r="8" spans="2:8" s="2" customFormat="1" ht="12.75" customHeight="1" x14ac:dyDescent="0.25">
      <c r="B8" s="61"/>
      <c r="C8" s="44"/>
      <c r="D8" s="32" t="s">
        <v>86</v>
      </c>
      <c r="E8" s="27">
        <v>42</v>
      </c>
      <c r="F8" s="4">
        <f t="shared" ref="F8:F9" si="0">E8/E$11</f>
        <v>9.0517241379310345E-2</v>
      </c>
      <c r="G8" s="47"/>
      <c r="H8" s="50"/>
    </row>
    <row r="9" spans="2:8" s="2" customFormat="1" ht="12.75" customHeight="1" x14ac:dyDescent="0.25">
      <c r="B9" s="61"/>
      <c r="C9" s="44"/>
      <c r="D9" s="32" t="s">
        <v>87</v>
      </c>
      <c r="E9" s="27">
        <v>34</v>
      </c>
      <c r="F9" s="4">
        <f t="shared" si="0"/>
        <v>7.3275862068965511E-2</v>
      </c>
      <c r="G9" s="47"/>
      <c r="H9" s="50"/>
    </row>
    <row r="10" spans="2:8" s="2" customFormat="1" ht="12.75" customHeight="1" x14ac:dyDescent="0.25">
      <c r="B10" s="61"/>
      <c r="C10" s="44"/>
      <c r="D10" s="20" t="s">
        <v>49</v>
      </c>
      <c r="E10" s="13">
        <v>1</v>
      </c>
      <c r="F10" s="4">
        <f>E10/E$11</f>
        <v>2.1551724137931034E-3</v>
      </c>
      <c r="G10" s="47"/>
      <c r="H10" s="50"/>
    </row>
    <row r="11" spans="2:8" s="2" customFormat="1" ht="12.75" customHeight="1" x14ac:dyDescent="0.25">
      <c r="B11" s="61"/>
      <c r="C11" s="45"/>
      <c r="D11" s="17" t="s">
        <v>0</v>
      </c>
      <c r="E11" s="52">
        <f>SUM(E6:E10)</f>
        <v>464</v>
      </c>
      <c r="F11" s="53"/>
      <c r="G11" s="48"/>
      <c r="H11" s="51"/>
    </row>
    <row r="12" spans="2:8" s="2" customFormat="1" ht="12.75" customHeight="1" x14ac:dyDescent="0.25">
      <c r="B12" s="61"/>
      <c r="C12" s="31" t="s">
        <v>25</v>
      </c>
      <c r="D12" s="7"/>
      <c r="E12" s="14"/>
      <c r="F12" s="83" t="s">
        <v>96</v>
      </c>
      <c r="G12" s="84"/>
      <c r="H12" s="85"/>
    </row>
    <row r="13" spans="2:8" s="2" customFormat="1" ht="12.75" customHeight="1" x14ac:dyDescent="0.25">
      <c r="B13" s="61"/>
      <c r="C13" s="31" t="s">
        <v>26</v>
      </c>
      <c r="D13" s="7"/>
      <c r="E13" s="14"/>
      <c r="F13" s="90"/>
      <c r="G13" s="91"/>
      <c r="H13" s="92"/>
    </row>
    <row r="14" spans="2:8" s="2" customFormat="1" ht="12.75" customHeight="1" x14ac:dyDescent="0.25">
      <c r="B14" s="61"/>
      <c r="C14" s="43" t="s">
        <v>28</v>
      </c>
      <c r="D14" s="7" t="s">
        <v>90</v>
      </c>
      <c r="E14" s="14">
        <v>253</v>
      </c>
      <c r="F14" s="4">
        <f>E14/E$18</f>
        <v>0.42237061769616024</v>
      </c>
      <c r="G14" s="46">
        <f>E14-E15</f>
        <v>130</v>
      </c>
      <c r="H14" s="49">
        <f>F14-F15</f>
        <v>0.21702838063439062</v>
      </c>
    </row>
    <row r="15" spans="2:8" s="2" customFormat="1" ht="12.75" customHeight="1" x14ac:dyDescent="0.25">
      <c r="B15" s="61"/>
      <c r="C15" s="44"/>
      <c r="D15" s="7" t="s">
        <v>91</v>
      </c>
      <c r="E15" s="13">
        <v>123</v>
      </c>
      <c r="F15" s="4">
        <f>E15/E$18</f>
        <v>0.20534223706176963</v>
      </c>
      <c r="G15" s="47"/>
      <c r="H15" s="50"/>
    </row>
    <row r="16" spans="2:8" s="2" customFormat="1" ht="12.75" customHeight="1" x14ac:dyDescent="0.25">
      <c r="B16" s="61"/>
      <c r="C16" s="44"/>
      <c r="D16" s="7" t="s">
        <v>93</v>
      </c>
      <c r="E16" s="24">
        <v>122</v>
      </c>
      <c r="F16" s="4">
        <f>E16/E$18</f>
        <v>0.2036727879799666</v>
      </c>
      <c r="G16" s="47"/>
      <c r="H16" s="50"/>
    </row>
    <row r="17" spans="2:8" s="2" customFormat="1" ht="12.75" customHeight="1" x14ac:dyDescent="0.25">
      <c r="B17" s="61"/>
      <c r="C17" s="44"/>
      <c r="D17" s="7" t="s">
        <v>92</v>
      </c>
      <c r="E17" s="24">
        <v>101</v>
      </c>
      <c r="F17" s="4">
        <f>E17/E$18</f>
        <v>0.1686143572621035</v>
      </c>
      <c r="G17" s="47"/>
      <c r="H17" s="50"/>
    </row>
    <row r="18" spans="2:8" s="2" customFormat="1" ht="12.75" customHeight="1" x14ac:dyDescent="0.25">
      <c r="B18" s="61"/>
      <c r="C18" s="45"/>
      <c r="D18" s="17" t="s">
        <v>0</v>
      </c>
      <c r="E18" s="52">
        <f>SUM(E14:E17)</f>
        <v>599</v>
      </c>
      <c r="F18" s="53"/>
      <c r="G18" s="48"/>
      <c r="H18" s="51"/>
    </row>
    <row r="19" spans="2:8" s="2" customFormat="1" ht="12.75" customHeight="1" thickBot="1" x14ac:dyDescent="0.3">
      <c r="B19" s="67"/>
      <c r="C19" s="31" t="s">
        <v>12</v>
      </c>
      <c r="D19" s="35"/>
      <c r="E19" s="36"/>
      <c r="F19" s="87" t="s">
        <v>96</v>
      </c>
      <c r="G19" s="88"/>
      <c r="H19" s="89"/>
    </row>
    <row r="20" spans="2:8" x14ac:dyDescent="0.25">
      <c r="B20" s="60" t="s">
        <v>15</v>
      </c>
      <c r="C20" s="40" t="s">
        <v>8</v>
      </c>
      <c r="D20" s="19" t="s">
        <v>68</v>
      </c>
      <c r="E20" s="18">
        <v>492</v>
      </c>
      <c r="F20" s="3">
        <f t="shared" ref="F20:F27" si="1">E20/E$28</f>
        <v>0.61654135338345861</v>
      </c>
      <c r="G20" s="54" t="s">
        <v>32</v>
      </c>
      <c r="H20" s="55"/>
    </row>
    <row r="21" spans="2:8" x14ac:dyDescent="0.25">
      <c r="B21" s="61"/>
      <c r="C21" s="41"/>
      <c r="D21" s="7" t="s">
        <v>69</v>
      </c>
      <c r="E21" s="14">
        <v>374</v>
      </c>
      <c r="F21" s="4">
        <f t="shared" si="1"/>
        <v>0.46867167919799496</v>
      </c>
      <c r="G21" s="56"/>
      <c r="H21" s="57"/>
    </row>
    <row r="22" spans="2:8" x14ac:dyDescent="0.25">
      <c r="B22" s="61"/>
      <c r="C22" s="41"/>
      <c r="D22" s="7" t="s">
        <v>71</v>
      </c>
      <c r="E22" s="27">
        <v>234</v>
      </c>
      <c r="F22" s="4">
        <f t="shared" si="1"/>
        <v>0.2932330827067669</v>
      </c>
      <c r="G22" s="56"/>
      <c r="H22" s="57"/>
    </row>
    <row r="23" spans="2:8" x14ac:dyDescent="0.25">
      <c r="B23" s="61"/>
      <c r="C23" s="41"/>
      <c r="D23" s="7" t="s">
        <v>70</v>
      </c>
      <c r="E23" s="27">
        <v>212</v>
      </c>
      <c r="F23" s="4">
        <f t="shared" si="1"/>
        <v>0.26566416040100249</v>
      </c>
      <c r="G23" s="56"/>
      <c r="H23" s="57"/>
    </row>
    <row r="24" spans="2:8" x14ac:dyDescent="0.25">
      <c r="B24" s="61"/>
      <c r="C24" s="41"/>
      <c r="D24" s="7" t="s">
        <v>72</v>
      </c>
      <c r="E24" s="27">
        <v>121</v>
      </c>
      <c r="F24" s="4">
        <f t="shared" si="1"/>
        <v>0.15162907268170425</v>
      </c>
      <c r="G24" s="56"/>
      <c r="H24" s="57"/>
    </row>
    <row r="25" spans="2:8" x14ac:dyDescent="0.25">
      <c r="B25" s="61"/>
      <c r="C25" s="41"/>
      <c r="D25" s="7" t="s">
        <v>74</v>
      </c>
      <c r="E25" s="27">
        <v>83</v>
      </c>
      <c r="F25" s="4">
        <f t="shared" si="1"/>
        <v>0.10401002506265664</v>
      </c>
      <c r="G25" s="56"/>
      <c r="H25" s="57"/>
    </row>
    <row r="26" spans="2:8" x14ac:dyDescent="0.25">
      <c r="B26" s="61"/>
      <c r="C26" s="41"/>
      <c r="D26" s="7" t="s">
        <v>73</v>
      </c>
      <c r="E26" s="27">
        <v>75</v>
      </c>
      <c r="F26" s="4">
        <f t="shared" si="1"/>
        <v>9.3984962406015032E-2</v>
      </c>
      <c r="G26" s="56"/>
      <c r="H26" s="57"/>
    </row>
    <row r="27" spans="2:8" x14ac:dyDescent="0.25">
      <c r="B27" s="61"/>
      <c r="C27" s="41"/>
      <c r="D27" s="7" t="s">
        <v>75</v>
      </c>
      <c r="E27" s="27">
        <v>5</v>
      </c>
      <c r="F27" s="4">
        <f t="shared" si="1"/>
        <v>6.2656641604010022E-3</v>
      </c>
      <c r="G27" s="56"/>
      <c r="H27" s="57"/>
    </row>
    <row r="28" spans="2:8" x14ac:dyDescent="0.25">
      <c r="B28" s="61"/>
      <c r="C28" s="41"/>
      <c r="D28" s="17" t="s">
        <v>0</v>
      </c>
      <c r="E28" s="42">
        <f>SUM(E20:E27)/2</f>
        <v>798</v>
      </c>
      <c r="F28" s="42"/>
      <c r="G28" s="58"/>
      <c r="H28" s="59"/>
    </row>
    <row r="29" spans="2:8" x14ac:dyDescent="0.25">
      <c r="B29" s="61"/>
      <c r="C29" s="41" t="s">
        <v>29</v>
      </c>
      <c r="D29" s="7" t="s">
        <v>80</v>
      </c>
      <c r="E29" s="14">
        <v>113</v>
      </c>
      <c r="F29" s="4">
        <f>E29/E$34</f>
        <v>0.56218905472636815</v>
      </c>
      <c r="G29" s="46">
        <f>E29-E30</f>
        <v>66</v>
      </c>
      <c r="H29" s="49">
        <f>F29-F30</f>
        <v>0.32835820895522388</v>
      </c>
    </row>
    <row r="30" spans="2:8" x14ac:dyDescent="0.25">
      <c r="B30" s="61"/>
      <c r="C30" s="41"/>
      <c r="D30" s="7" t="s">
        <v>81</v>
      </c>
      <c r="E30" s="27">
        <v>47</v>
      </c>
      <c r="F30" s="4">
        <f t="shared" ref="F30:F33" si="2">E30/E$34</f>
        <v>0.23383084577114427</v>
      </c>
      <c r="G30" s="72"/>
      <c r="H30" s="50"/>
    </row>
    <row r="31" spans="2:8" x14ac:dyDescent="0.25">
      <c r="B31" s="61"/>
      <c r="C31" s="41"/>
      <c r="D31" s="7" t="s">
        <v>82</v>
      </c>
      <c r="E31" s="24">
        <v>31</v>
      </c>
      <c r="F31" s="4">
        <f t="shared" si="2"/>
        <v>0.15422885572139303</v>
      </c>
      <c r="G31" s="72"/>
      <c r="H31" s="50"/>
    </row>
    <row r="32" spans="2:8" x14ac:dyDescent="0.25">
      <c r="B32" s="61"/>
      <c r="C32" s="41"/>
      <c r="D32" s="7" t="s">
        <v>75</v>
      </c>
      <c r="E32" s="24">
        <v>8</v>
      </c>
      <c r="F32" s="4">
        <f t="shared" si="2"/>
        <v>3.9800995024875621E-2</v>
      </c>
      <c r="G32" s="72"/>
      <c r="H32" s="50"/>
    </row>
    <row r="33" spans="2:8" x14ac:dyDescent="0.25">
      <c r="B33" s="61"/>
      <c r="C33" s="41"/>
      <c r="D33" s="7" t="s">
        <v>83</v>
      </c>
      <c r="E33" s="24">
        <v>2</v>
      </c>
      <c r="F33" s="4">
        <f t="shared" si="2"/>
        <v>9.9502487562189053E-3</v>
      </c>
      <c r="G33" s="72"/>
      <c r="H33" s="50"/>
    </row>
    <row r="34" spans="2:8" x14ac:dyDescent="0.25">
      <c r="B34" s="61"/>
      <c r="C34" s="41"/>
      <c r="D34" s="17" t="s">
        <v>0</v>
      </c>
      <c r="E34" s="52">
        <f>SUM(E29:E33)</f>
        <v>201</v>
      </c>
      <c r="F34" s="53"/>
      <c r="G34" s="48"/>
      <c r="H34" s="51"/>
    </row>
    <row r="35" spans="2:8" x14ac:dyDescent="0.25">
      <c r="B35" s="61"/>
      <c r="C35" s="41" t="s">
        <v>22</v>
      </c>
      <c r="D35" s="7" t="s">
        <v>76</v>
      </c>
      <c r="E35" s="14">
        <v>510</v>
      </c>
      <c r="F35" s="4">
        <f>E35/E$39</f>
        <v>0.51</v>
      </c>
      <c r="G35" s="46">
        <f>E35-E36</f>
        <v>338</v>
      </c>
      <c r="H35" s="49">
        <f>F35-F36</f>
        <v>0.33800000000000002</v>
      </c>
    </row>
    <row r="36" spans="2:8" x14ac:dyDescent="0.25">
      <c r="B36" s="61"/>
      <c r="C36" s="41"/>
      <c r="D36" s="7" t="s">
        <v>77</v>
      </c>
      <c r="E36" s="27">
        <v>172</v>
      </c>
      <c r="F36" s="4">
        <f t="shared" ref="F36:F38" si="3">E36/E$39</f>
        <v>0.17199999999999999</v>
      </c>
      <c r="G36" s="72"/>
      <c r="H36" s="50"/>
    </row>
    <row r="37" spans="2:8" x14ac:dyDescent="0.25">
      <c r="B37" s="61"/>
      <c r="C37" s="41"/>
      <c r="D37" s="7" t="s">
        <v>78</v>
      </c>
      <c r="E37" s="24">
        <v>171</v>
      </c>
      <c r="F37" s="4">
        <f t="shared" si="3"/>
        <v>0.17100000000000001</v>
      </c>
      <c r="G37" s="72"/>
      <c r="H37" s="50"/>
    </row>
    <row r="38" spans="2:8" x14ac:dyDescent="0.25">
      <c r="B38" s="61"/>
      <c r="C38" s="41"/>
      <c r="D38" s="7" t="s">
        <v>79</v>
      </c>
      <c r="E38" s="24">
        <v>147</v>
      </c>
      <c r="F38" s="4">
        <f t="shared" si="3"/>
        <v>0.14699999999999999</v>
      </c>
      <c r="G38" s="72"/>
      <c r="H38" s="50"/>
    </row>
    <row r="39" spans="2:8" x14ac:dyDescent="0.25">
      <c r="B39" s="61"/>
      <c r="C39" s="41"/>
      <c r="D39" s="17" t="s">
        <v>0</v>
      </c>
      <c r="E39" s="52">
        <f>SUM(E35:E38)</f>
        <v>1000</v>
      </c>
      <c r="F39" s="53"/>
      <c r="G39" s="48"/>
      <c r="H39" s="51"/>
    </row>
    <row r="40" spans="2:8" x14ac:dyDescent="0.25">
      <c r="B40" s="61"/>
      <c r="C40" s="30" t="s">
        <v>9</v>
      </c>
      <c r="D40" s="7" t="s">
        <v>88</v>
      </c>
      <c r="E40" s="14"/>
      <c r="F40" s="83" t="s">
        <v>96</v>
      </c>
      <c r="G40" s="84"/>
      <c r="H40" s="85"/>
    </row>
    <row r="41" spans="2:8" x14ac:dyDescent="0.25">
      <c r="B41" s="61"/>
      <c r="C41" s="30" t="s">
        <v>13</v>
      </c>
      <c r="D41" s="7" t="s">
        <v>89</v>
      </c>
      <c r="E41" s="14"/>
      <c r="F41" s="77"/>
      <c r="G41" s="86"/>
      <c r="H41" s="79"/>
    </row>
    <row r="42" spans="2:8" x14ac:dyDescent="0.25">
      <c r="B42" s="61"/>
      <c r="C42" s="45" t="s">
        <v>10</v>
      </c>
      <c r="D42" s="12" t="s">
        <v>95</v>
      </c>
      <c r="E42" s="16"/>
      <c r="F42" s="77"/>
      <c r="G42" s="86"/>
      <c r="H42" s="79"/>
    </row>
    <row r="43" spans="2:8" ht="13.5" thickBot="1" x14ac:dyDescent="0.3">
      <c r="B43" s="62"/>
      <c r="C43" s="63"/>
      <c r="D43" s="37" t="s">
        <v>94</v>
      </c>
      <c r="E43" s="34"/>
      <c r="F43" s="80"/>
      <c r="G43" s="81"/>
      <c r="H43" s="82"/>
    </row>
    <row r="44" spans="2:8" x14ac:dyDescent="0.25">
      <c r="B44" s="73" t="s">
        <v>5</v>
      </c>
      <c r="C44" s="45" t="s">
        <v>23</v>
      </c>
      <c r="D44" s="12" t="s">
        <v>34</v>
      </c>
      <c r="E44" s="16">
        <v>1504</v>
      </c>
      <c r="F44" s="11">
        <f t="shared" ref="F44:F59" si="4">E44/E$60</f>
        <v>0.69133532521259478</v>
      </c>
      <c r="G44" s="56" t="s">
        <v>32</v>
      </c>
      <c r="H44" s="57"/>
    </row>
    <row r="45" spans="2:8" x14ac:dyDescent="0.25">
      <c r="B45" s="61"/>
      <c r="C45" s="41"/>
      <c r="D45" s="7" t="s">
        <v>35</v>
      </c>
      <c r="E45" s="14">
        <v>1386</v>
      </c>
      <c r="F45" s="11">
        <f t="shared" si="4"/>
        <v>0.63709492070788321</v>
      </c>
      <c r="G45" s="56"/>
      <c r="H45" s="57"/>
    </row>
    <row r="46" spans="2:8" x14ac:dyDescent="0.25">
      <c r="B46" s="61"/>
      <c r="C46" s="41"/>
      <c r="D46" s="7" t="s">
        <v>36</v>
      </c>
      <c r="E46" s="14">
        <v>1091</v>
      </c>
      <c r="F46" s="11">
        <f t="shared" si="4"/>
        <v>0.50149390944610439</v>
      </c>
      <c r="G46" s="56"/>
      <c r="H46" s="57"/>
    </row>
    <row r="47" spans="2:8" x14ac:dyDescent="0.25">
      <c r="B47" s="61"/>
      <c r="C47" s="41"/>
      <c r="D47" s="7" t="s">
        <v>37</v>
      </c>
      <c r="E47" s="14">
        <v>616</v>
      </c>
      <c r="F47" s="11">
        <f t="shared" si="4"/>
        <v>0.28315329809239254</v>
      </c>
      <c r="G47" s="56"/>
      <c r="H47" s="57"/>
    </row>
    <row r="48" spans="2:8" x14ac:dyDescent="0.25">
      <c r="B48" s="61"/>
      <c r="C48" s="41"/>
      <c r="D48" s="7" t="s">
        <v>38</v>
      </c>
      <c r="E48" s="10">
        <v>600</v>
      </c>
      <c r="F48" s="11">
        <f t="shared" si="4"/>
        <v>0.27579866697310962</v>
      </c>
      <c r="G48" s="56"/>
      <c r="H48" s="57"/>
    </row>
    <row r="49" spans="2:8" x14ac:dyDescent="0.25">
      <c r="B49" s="61"/>
      <c r="C49" s="41"/>
      <c r="D49" s="7" t="s">
        <v>39</v>
      </c>
      <c r="E49" s="10">
        <v>600</v>
      </c>
      <c r="F49" s="11">
        <f t="shared" si="4"/>
        <v>0.27579866697310962</v>
      </c>
      <c r="G49" s="56"/>
      <c r="H49" s="57"/>
    </row>
    <row r="50" spans="2:8" x14ac:dyDescent="0.25">
      <c r="B50" s="61"/>
      <c r="C50" s="41"/>
      <c r="D50" s="7" t="s">
        <v>40</v>
      </c>
      <c r="E50" s="13">
        <v>567</v>
      </c>
      <c r="F50" s="11">
        <f t="shared" si="4"/>
        <v>0.26062974028958857</v>
      </c>
      <c r="G50" s="56"/>
      <c r="H50" s="57"/>
    </row>
    <row r="51" spans="2:8" x14ac:dyDescent="0.25">
      <c r="B51" s="61"/>
      <c r="C51" s="41"/>
      <c r="D51" s="7" t="s">
        <v>41</v>
      </c>
      <c r="E51" s="13">
        <v>561</v>
      </c>
      <c r="F51" s="11">
        <f t="shared" si="4"/>
        <v>0.25787175361985748</v>
      </c>
      <c r="G51" s="56"/>
      <c r="H51" s="57"/>
    </row>
    <row r="52" spans="2:8" x14ac:dyDescent="0.25">
      <c r="B52" s="61"/>
      <c r="C52" s="41"/>
      <c r="D52" s="7" t="s">
        <v>42</v>
      </c>
      <c r="E52" s="13">
        <v>531</v>
      </c>
      <c r="F52" s="11">
        <f t="shared" si="4"/>
        <v>0.24408182027120201</v>
      </c>
      <c r="G52" s="56"/>
      <c r="H52" s="57"/>
    </row>
    <row r="53" spans="2:8" x14ac:dyDescent="0.25">
      <c r="B53" s="61"/>
      <c r="C53" s="41"/>
      <c r="D53" s="7" t="s">
        <v>43</v>
      </c>
      <c r="E53" s="13">
        <v>498</v>
      </c>
      <c r="F53" s="11">
        <f t="shared" si="4"/>
        <v>0.22891289358768099</v>
      </c>
      <c r="G53" s="56"/>
      <c r="H53" s="57"/>
    </row>
    <row r="54" spans="2:8" x14ac:dyDescent="0.25">
      <c r="B54" s="61"/>
      <c r="C54" s="41"/>
      <c r="D54" s="7" t="s">
        <v>44</v>
      </c>
      <c r="E54" s="13">
        <v>437</v>
      </c>
      <c r="F54" s="11">
        <f t="shared" si="4"/>
        <v>0.20087336244541484</v>
      </c>
      <c r="G54" s="56"/>
      <c r="H54" s="57"/>
    </row>
    <row r="55" spans="2:8" x14ac:dyDescent="0.25">
      <c r="B55" s="61"/>
      <c r="C55" s="41"/>
      <c r="D55" s="7" t="s">
        <v>45</v>
      </c>
      <c r="E55" s="13">
        <v>211</v>
      </c>
      <c r="F55" s="11">
        <f t="shared" si="4"/>
        <v>9.6989197885543554E-2</v>
      </c>
      <c r="G55" s="56"/>
      <c r="H55" s="57"/>
    </row>
    <row r="56" spans="2:8" x14ac:dyDescent="0.25">
      <c r="B56" s="61"/>
      <c r="C56" s="41"/>
      <c r="D56" s="7" t="s">
        <v>46</v>
      </c>
      <c r="E56" s="13">
        <v>33</v>
      </c>
      <c r="F56" s="11">
        <f t="shared" si="4"/>
        <v>1.5168926683521029E-2</v>
      </c>
      <c r="G56" s="56"/>
      <c r="H56" s="57"/>
    </row>
    <row r="57" spans="2:8" x14ac:dyDescent="0.25">
      <c r="B57" s="61"/>
      <c r="C57" s="41"/>
      <c r="D57" s="7" t="s">
        <v>47</v>
      </c>
      <c r="E57" s="13">
        <v>30</v>
      </c>
      <c r="F57" s="11">
        <f t="shared" si="4"/>
        <v>1.3789933348655482E-2</v>
      </c>
      <c r="G57" s="56"/>
      <c r="H57" s="57"/>
    </row>
    <row r="58" spans="2:8" x14ac:dyDescent="0.25">
      <c r="B58" s="61"/>
      <c r="C58" s="41"/>
      <c r="D58" s="7" t="s">
        <v>48</v>
      </c>
      <c r="E58" s="13">
        <v>9</v>
      </c>
      <c r="F58" s="11">
        <f t="shared" si="4"/>
        <v>4.1369800045966444E-3</v>
      </c>
      <c r="G58" s="56"/>
      <c r="H58" s="57"/>
    </row>
    <row r="59" spans="2:8" x14ac:dyDescent="0.25">
      <c r="B59" s="61"/>
      <c r="C59" s="41"/>
      <c r="D59" s="7" t="s">
        <v>49</v>
      </c>
      <c r="E59" s="13">
        <v>28</v>
      </c>
      <c r="F59" s="11">
        <f t="shared" si="4"/>
        <v>1.2870604458745116E-2</v>
      </c>
      <c r="G59" s="56"/>
      <c r="H59" s="57"/>
    </row>
    <row r="60" spans="2:8" x14ac:dyDescent="0.25">
      <c r="B60" s="61"/>
      <c r="C60" s="41"/>
      <c r="D60" s="17" t="s">
        <v>0</v>
      </c>
      <c r="E60" s="42">
        <f>SUM(E44:E59)/4</f>
        <v>2175.5</v>
      </c>
      <c r="F60" s="42"/>
      <c r="G60" s="58"/>
      <c r="H60" s="59"/>
    </row>
    <row r="61" spans="2:8" x14ac:dyDescent="0.25">
      <c r="B61" s="61"/>
      <c r="C61" s="41" t="s">
        <v>19</v>
      </c>
      <c r="D61" s="7" t="s">
        <v>54</v>
      </c>
      <c r="E61" s="14">
        <v>131</v>
      </c>
      <c r="F61" s="4">
        <f>E61/E$69</f>
        <v>0.27178423236514521</v>
      </c>
      <c r="G61" s="64">
        <f>E61-E62</f>
        <v>41</v>
      </c>
      <c r="H61" s="71">
        <f>F61-F62</f>
        <v>8.506224066390039E-2</v>
      </c>
    </row>
    <row r="62" spans="2:8" x14ac:dyDescent="0.25">
      <c r="B62" s="61"/>
      <c r="C62" s="41"/>
      <c r="D62" s="7" t="s">
        <v>55</v>
      </c>
      <c r="E62" s="13">
        <v>90</v>
      </c>
      <c r="F62" s="4">
        <f t="shared" ref="F62:F68" si="5">E62/E$69</f>
        <v>0.18672199170124482</v>
      </c>
      <c r="G62" s="64"/>
      <c r="H62" s="71"/>
    </row>
    <row r="63" spans="2:8" x14ac:dyDescent="0.25">
      <c r="B63" s="61"/>
      <c r="C63" s="41"/>
      <c r="D63" s="7" t="s">
        <v>56</v>
      </c>
      <c r="E63" s="27">
        <v>89</v>
      </c>
      <c r="F63" s="4">
        <f t="shared" si="5"/>
        <v>0.18464730290456433</v>
      </c>
      <c r="G63" s="64"/>
      <c r="H63" s="71"/>
    </row>
    <row r="64" spans="2:8" x14ac:dyDescent="0.25">
      <c r="B64" s="61"/>
      <c r="C64" s="41"/>
      <c r="D64" s="7" t="s">
        <v>57</v>
      </c>
      <c r="E64" s="27">
        <v>64</v>
      </c>
      <c r="F64" s="4">
        <f t="shared" si="5"/>
        <v>0.13278008298755187</v>
      </c>
      <c r="G64" s="64"/>
      <c r="H64" s="71"/>
    </row>
    <row r="65" spans="2:8" x14ac:dyDescent="0.25">
      <c r="B65" s="61"/>
      <c r="C65" s="41"/>
      <c r="D65" s="7" t="s">
        <v>58</v>
      </c>
      <c r="E65" s="27">
        <v>55</v>
      </c>
      <c r="F65" s="4">
        <f t="shared" si="5"/>
        <v>0.11410788381742738</v>
      </c>
      <c r="G65" s="64"/>
      <c r="H65" s="71"/>
    </row>
    <row r="66" spans="2:8" x14ac:dyDescent="0.25">
      <c r="B66" s="61"/>
      <c r="C66" s="41"/>
      <c r="D66" s="7" t="s">
        <v>59</v>
      </c>
      <c r="E66" s="27">
        <v>44</v>
      </c>
      <c r="F66" s="4">
        <f t="shared" si="5"/>
        <v>9.1286307053941904E-2</v>
      </c>
      <c r="G66" s="64"/>
      <c r="H66" s="71"/>
    </row>
    <row r="67" spans="2:8" x14ac:dyDescent="0.25">
      <c r="B67" s="61"/>
      <c r="C67" s="41"/>
      <c r="D67" s="7" t="s">
        <v>60</v>
      </c>
      <c r="E67" s="27">
        <v>7</v>
      </c>
      <c r="F67" s="4">
        <f t="shared" si="5"/>
        <v>1.4522821576763486E-2</v>
      </c>
      <c r="G67" s="64"/>
      <c r="H67" s="71"/>
    </row>
    <row r="68" spans="2:8" x14ac:dyDescent="0.25">
      <c r="B68" s="61"/>
      <c r="C68" s="41"/>
      <c r="D68" s="7" t="s">
        <v>61</v>
      </c>
      <c r="E68" s="13">
        <v>2</v>
      </c>
      <c r="F68" s="4">
        <f t="shared" si="5"/>
        <v>4.1493775933609959E-3</v>
      </c>
      <c r="G68" s="64"/>
      <c r="H68" s="71"/>
    </row>
    <row r="69" spans="2:8" x14ac:dyDescent="0.25">
      <c r="B69" s="61"/>
      <c r="C69" s="41"/>
      <c r="D69" s="17" t="s">
        <v>0</v>
      </c>
      <c r="E69" s="42">
        <f>SUM(E61:E68)</f>
        <v>482</v>
      </c>
      <c r="F69" s="42"/>
      <c r="G69" s="65"/>
      <c r="H69" s="71"/>
    </row>
    <row r="70" spans="2:8" x14ac:dyDescent="0.25">
      <c r="B70" s="61"/>
      <c r="C70" s="41" t="s">
        <v>27</v>
      </c>
      <c r="D70" s="7" t="s">
        <v>64</v>
      </c>
      <c r="E70" s="14">
        <v>239</v>
      </c>
      <c r="F70" s="4">
        <f>E70/E$74</f>
        <v>0.57869249394673128</v>
      </c>
      <c r="G70" s="64">
        <f>E70-E71</f>
        <v>91</v>
      </c>
      <c r="H70" s="71">
        <f>F70-F71</f>
        <v>0.22033898305084748</v>
      </c>
    </row>
    <row r="71" spans="2:8" x14ac:dyDescent="0.25">
      <c r="B71" s="61"/>
      <c r="C71" s="41"/>
      <c r="D71" s="7" t="s">
        <v>65</v>
      </c>
      <c r="E71" s="10">
        <v>148</v>
      </c>
      <c r="F71" s="4">
        <f t="shared" ref="F71:F73" si="6">E71/E$74</f>
        <v>0.3583535108958838</v>
      </c>
      <c r="G71" s="64"/>
      <c r="H71" s="71"/>
    </row>
    <row r="72" spans="2:8" x14ac:dyDescent="0.25">
      <c r="B72" s="61"/>
      <c r="C72" s="41"/>
      <c r="D72" s="7" t="s">
        <v>66</v>
      </c>
      <c r="E72" s="25">
        <v>25</v>
      </c>
      <c r="F72" s="4">
        <f t="shared" si="6"/>
        <v>6.0532687651331719E-2</v>
      </c>
      <c r="G72" s="64"/>
      <c r="H72" s="71"/>
    </row>
    <row r="73" spans="2:8" x14ac:dyDescent="0.25">
      <c r="B73" s="61"/>
      <c r="C73" s="41"/>
      <c r="D73" s="7" t="s">
        <v>67</v>
      </c>
      <c r="E73" s="13">
        <v>1</v>
      </c>
      <c r="F73" s="4">
        <f t="shared" si="6"/>
        <v>2.4213075060532689E-3</v>
      </c>
      <c r="G73" s="64"/>
      <c r="H73" s="71"/>
    </row>
    <row r="74" spans="2:8" x14ac:dyDescent="0.25">
      <c r="B74" s="61"/>
      <c r="C74" s="41"/>
      <c r="D74" s="17" t="s">
        <v>0</v>
      </c>
      <c r="E74" s="42">
        <f>SUM(E70:E73)</f>
        <v>413</v>
      </c>
      <c r="F74" s="42"/>
      <c r="G74" s="65"/>
      <c r="H74" s="71"/>
    </row>
    <row r="75" spans="2:8" x14ac:dyDescent="0.25">
      <c r="B75" s="61"/>
      <c r="C75" s="41" t="s">
        <v>24</v>
      </c>
      <c r="D75" s="7" t="s">
        <v>50</v>
      </c>
      <c r="E75" s="14">
        <v>238</v>
      </c>
      <c r="F75" s="4">
        <f>E75/E$79</f>
        <v>0.4272890484739677</v>
      </c>
      <c r="G75" s="64">
        <f>E75-E76</f>
        <v>83</v>
      </c>
      <c r="H75" s="71">
        <f>F75-F76</f>
        <v>0.14901256732495516</v>
      </c>
    </row>
    <row r="76" spans="2:8" x14ac:dyDescent="0.25">
      <c r="B76" s="61"/>
      <c r="C76" s="41"/>
      <c r="D76" s="7" t="s">
        <v>51</v>
      </c>
      <c r="E76" s="10">
        <v>155</v>
      </c>
      <c r="F76" s="4">
        <f t="shared" ref="F76:F78" si="7">E76/E$79</f>
        <v>0.27827648114901254</v>
      </c>
      <c r="G76" s="64"/>
      <c r="H76" s="71"/>
    </row>
    <row r="77" spans="2:8" x14ac:dyDescent="0.25">
      <c r="B77" s="61"/>
      <c r="C77" s="41"/>
      <c r="D77" s="7" t="s">
        <v>52</v>
      </c>
      <c r="E77" s="25">
        <v>113</v>
      </c>
      <c r="F77" s="4">
        <f t="shared" si="7"/>
        <v>0.20287253141831238</v>
      </c>
      <c r="G77" s="64"/>
      <c r="H77" s="71"/>
    </row>
    <row r="78" spans="2:8" x14ac:dyDescent="0.25">
      <c r="B78" s="61"/>
      <c r="C78" s="41"/>
      <c r="D78" s="7" t="s">
        <v>53</v>
      </c>
      <c r="E78" s="10">
        <v>51</v>
      </c>
      <c r="F78" s="4">
        <f t="shared" si="7"/>
        <v>9.1561938958707359E-2</v>
      </c>
      <c r="G78" s="65"/>
      <c r="H78" s="71"/>
    </row>
    <row r="79" spans="2:8" x14ac:dyDescent="0.25">
      <c r="B79" s="61"/>
      <c r="C79" s="41"/>
      <c r="D79" s="17" t="s">
        <v>0</v>
      </c>
      <c r="E79" s="42">
        <f>SUM(E75:E78)</f>
        <v>557</v>
      </c>
      <c r="F79" s="42"/>
      <c r="G79" s="65"/>
      <c r="H79" s="71"/>
    </row>
    <row r="80" spans="2:8" x14ac:dyDescent="0.25">
      <c r="B80" s="61"/>
      <c r="C80" s="41" t="s">
        <v>18</v>
      </c>
      <c r="D80" s="7" t="s">
        <v>62</v>
      </c>
      <c r="E80" s="14">
        <v>214</v>
      </c>
      <c r="F80" s="4">
        <f>E80/E$82</f>
        <v>0.59116022099447518</v>
      </c>
      <c r="G80" s="64">
        <f>E80-E81</f>
        <v>66</v>
      </c>
      <c r="H80" s="71">
        <f>F80-F81</f>
        <v>0.18232044198895031</v>
      </c>
    </row>
    <row r="81" spans="2:11" x14ac:dyDescent="0.25">
      <c r="B81" s="61"/>
      <c r="C81" s="41"/>
      <c r="D81" s="7" t="s">
        <v>63</v>
      </c>
      <c r="E81" s="10">
        <v>148</v>
      </c>
      <c r="F81" s="4">
        <f>E81/E$82</f>
        <v>0.40883977900552487</v>
      </c>
      <c r="G81" s="64"/>
      <c r="H81" s="71"/>
      <c r="K81" s="1" t="s">
        <v>31</v>
      </c>
    </row>
    <row r="82" spans="2:11" ht="13.5" thickBot="1" x14ac:dyDescent="0.3">
      <c r="B82" s="62"/>
      <c r="C82" s="63"/>
      <c r="D82" s="21" t="s">
        <v>0</v>
      </c>
      <c r="E82" s="93">
        <f>SUM(E80:E81)</f>
        <v>362</v>
      </c>
      <c r="F82" s="93"/>
      <c r="G82" s="66"/>
      <c r="H82" s="49"/>
    </row>
    <row r="83" spans="2:11" x14ac:dyDescent="0.25">
      <c r="B83" s="68" t="s">
        <v>16</v>
      </c>
      <c r="C83" s="29" t="s">
        <v>6</v>
      </c>
      <c r="D83" s="22"/>
      <c r="E83" s="18"/>
      <c r="F83" s="74" t="s">
        <v>96</v>
      </c>
      <c r="G83" s="75"/>
      <c r="H83" s="76"/>
    </row>
    <row r="84" spans="2:11" x14ac:dyDescent="0.25">
      <c r="B84" s="69"/>
      <c r="C84" s="26" t="s">
        <v>33</v>
      </c>
      <c r="D84" s="23"/>
      <c r="E84" s="14"/>
      <c r="F84" s="77"/>
      <c r="G84" s="78"/>
      <c r="H84" s="79"/>
    </row>
    <row r="85" spans="2:11" ht="13.5" thickBot="1" x14ac:dyDescent="0.3">
      <c r="B85" s="70"/>
      <c r="C85" s="28" t="s">
        <v>7</v>
      </c>
      <c r="D85" s="33" t="s">
        <v>97</v>
      </c>
      <c r="E85" s="34"/>
      <c r="F85" s="80"/>
      <c r="G85" s="81"/>
      <c r="H85" s="82"/>
    </row>
  </sheetData>
  <sortState xmlns:xlrd2="http://schemas.microsoft.com/office/spreadsheetml/2017/richdata2" ref="D15:E17">
    <sortCondition descending="1" ref="E15:E17"/>
  </sortState>
  <mergeCells count="50">
    <mergeCell ref="F83:H85"/>
    <mergeCell ref="F40:H43"/>
    <mergeCell ref="F19:H19"/>
    <mergeCell ref="F3:H5"/>
    <mergeCell ref="F12:H13"/>
    <mergeCell ref="H6:H11"/>
    <mergeCell ref="G61:G69"/>
    <mergeCell ref="E82:F82"/>
    <mergeCell ref="G29:G34"/>
    <mergeCell ref="B83:B85"/>
    <mergeCell ref="H29:H34"/>
    <mergeCell ref="H61:H69"/>
    <mergeCell ref="H80:H82"/>
    <mergeCell ref="H70:H74"/>
    <mergeCell ref="E74:F74"/>
    <mergeCell ref="G75:G79"/>
    <mergeCell ref="H75:H79"/>
    <mergeCell ref="E79:F79"/>
    <mergeCell ref="G44:H60"/>
    <mergeCell ref="G35:G39"/>
    <mergeCell ref="H35:H39"/>
    <mergeCell ref="B44:B82"/>
    <mergeCell ref="C44:C60"/>
    <mergeCell ref="E60:F60"/>
    <mergeCell ref="C61:C69"/>
    <mergeCell ref="B3:B19"/>
    <mergeCell ref="C3:C4"/>
    <mergeCell ref="C6:C11"/>
    <mergeCell ref="G6:G11"/>
    <mergeCell ref="E11:F11"/>
    <mergeCell ref="C70:C74"/>
    <mergeCell ref="G70:G74"/>
    <mergeCell ref="E69:F69"/>
    <mergeCell ref="C80:C82"/>
    <mergeCell ref="G80:G82"/>
    <mergeCell ref="C75:C79"/>
    <mergeCell ref="B20:B43"/>
    <mergeCell ref="E34:F34"/>
    <mergeCell ref="C42:C43"/>
    <mergeCell ref="C35:C39"/>
    <mergeCell ref="E39:F39"/>
    <mergeCell ref="C29:C34"/>
    <mergeCell ref="G2:H2"/>
    <mergeCell ref="C20:C28"/>
    <mergeCell ref="E28:F28"/>
    <mergeCell ref="C14:C18"/>
    <mergeCell ref="G14:G18"/>
    <mergeCell ref="H14:H18"/>
    <mergeCell ref="E18:F18"/>
    <mergeCell ref="G20:H28"/>
  </mergeCells>
  <conditionalFormatting sqref="A2:G2 D60:E60 A1:XFD1 A86:XFD1048576 B44:F44 D82:E82 D74:E74 C75:H77 D79:E79 B3:F3 D18:E18 C35 C14:H17 D4:E4 C19:F19 D11:E11 C41:E42 D28:E28 A20:F20 D43:E43 C29:D33 E29:H29 D34:E34 E30:F33 D69:E69 D35:D38 E35:H35 D39:E39 D45:F59 C70:H73 D76:F78 C80:H81 C61:H68 D21:F27 C6:H10 A21:A85 A3:A19 I2:XFD85 C40:F40 C5:E5 C12:F12 C13:E13 E36:F38">
    <cfRule type="cellIs" dxfId="5" priority="13" operator="equal">
      <formula>0</formula>
    </cfRule>
  </conditionalFormatting>
  <conditionalFormatting sqref="A1:XFD2 A86:XFD1048576 B44:F44 C60:E60 D82:E82 D74:E74 C75:H77 D79:E79 B3:F3 D18:E18 C14:H17 C19:F19 D11:E11 A20:F20 C28:E28 C41:E43 C29:D33 E29:H29 D34:E34 E30:F33 D69:E69 D35:D38 E35:H35 D39:E39 C45:F59 C70:H73 D76:F78 C80:H81 C61:H68 C21:F27 C35:C39 C6:H10 A21:A85 A3:A19 I3:XFD85 C40:F40 C4:E5 C12:F12 C13:E13 E36:F38">
    <cfRule type="cellIs" dxfId="4" priority="11" operator="equal">
      <formula>"I"</formula>
    </cfRule>
    <cfRule type="cellIs" dxfId="3" priority="12" operator="equal">
      <formula>"N"</formula>
    </cfRule>
  </conditionalFormatting>
  <conditionalFormatting sqref="B83:F83 C84:E85">
    <cfRule type="cellIs" dxfId="2" priority="3" operator="equal">
      <formula>0</formula>
    </cfRule>
  </conditionalFormatting>
  <conditionalFormatting sqref="B83:F83 C84:E85">
    <cfRule type="cellIs" dxfId="1" priority="1" operator="equal">
      <formula>"I"</formula>
    </cfRule>
    <cfRule type="cellIs" dxfId="0" priority="2" operator="equal">
      <formula>"N"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Caprice</dc:creator>
  <cp:lastModifiedBy>Caprice</cp:lastModifiedBy>
  <cp:lastPrinted>2022-05-31T13:17:32Z</cp:lastPrinted>
  <dcterms:created xsi:type="dcterms:W3CDTF">2022-02-22T20:46:44Z</dcterms:created>
  <dcterms:modified xsi:type="dcterms:W3CDTF">2022-08-08T02:51:01Z</dcterms:modified>
</cp:coreProperties>
</file>