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ctions\caed\hi\"/>
    </mc:Choice>
  </mc:AlternateContent>
  <xr:revisionPtr revIDLastSave="0" documentId="13_ncr:1_{17C5C825-95FD-4215-9A42-81C28121DBF8}" xr6:coauthVersionLast="47" xr6:coauthVersionMax="47" xr10:uidLastSave="{00000000-0000-0000-0000-000000000000}"/>
  <bookViews>
    <workbookView xWindow="-28920" yWindow="-120" windowWidth="29040" windowHeight="15840" xr2:uid="{BDC14994-19D2-47E3-9A20-F9E110A38188}"/>
  </bookViews>
  <sheets>
    <sheet name="a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1" l="1"/>
  <c r="G33" i="11"/>
  <c r="E31" i="11"/>
  <c r="F29" i="11" s="1"/>
  <c r="E15" i="11"/>
  <c r="G60" i="11"/>
  <c r="F34" i="11" l="1"/>
  <c r="F33" i="11"/>
  <c r="F10" i="11"/>
  <c r="F12" i="11"/>
  <c r="F23" i="11"/>
  <c r="F26" i="11"/>
  <c r="F27" i="11"/>
  <c r="F28" i="11"/>
  <c r="F13" i="11"/>
  <c r="F11" i="11"/>
  <c r="F25" i="11"/>
  <c r="F30" i="11"/>
  <c r="F24" i="11"/>
  <c r="F21" i="11"/>
  <c r="F22" i="11"/>
  <c r="F9" i="11"/>
  <c r="F14" i="11"/>
  <c r="E44" i="11"/>
  <c r="F41" i="11" s="1"/>
  <c r="G9" i="11"/>
  <c r="E8" i="11"/>
  <c r="F6" i="11" s="1"/>
  <c r="E71" i="11"/>
  <c r="F68" i="11" s="1"/>
  <c r="G66" i="11"/>
  <c r="F67" i="11" l="1"/>
  <c r="F70" i="11"/>
  <c r="F69" i="11"/>
  <c r="F66" i="11"/>
  <c r="H33" i="11"/>
  <c r="F43" i="11"/>
  <c r="F40" i="11"/>
  <c r="F39" i="11"/>
  <c r="F38" i="11"/>
  <c r="F42" i="11"/>
  <c r="F4" i="11"/>
  <c r="F7" i="11"/>
  <c r="F5" i="11"/>
  <c r="F3" i="11"/>
  <c r="H9" i="11" l="1"/>
  <c r="H66" i="11"/>
  <c r="E78" i="11" l="1"/>
  <c r="G73" i="11"/>
  <c r="E65" i="11"/>
  <c r="E59" i="11"/>
  <c r="F75" i="11" l="1"/>
  <c r="F76" i="11"/>
  <c r="F62" i="11"/>
  <c r="F63" i="11"/>
  <c r="F64" i="11"/>
  <c r="F60" i="11"/>
  <c r="F61" i="11"/>
  <c r="F56" i="11"/>
  <c r="F49" i="11"/>
  <c r="F50" i="11"/>
  <c r="F57" i="11"/>
  <c r="F47" i="11"/>
  <c r="F46" i="11"/>
  <c r="F58" i="11"/>
  <c r="F45" i="11"/>
  <c r="F48" i="11"/>
  <c r="F51" i="11"/>
  <c r="F52" i="11"/>
  <c r="F53" i="11"/>
  <c r="F54" i="11"/>
  <c r="F55" i="11"/>
  <c r="F74" i="11"/>
  <c r="F77" i="11"/>
  <c r="F73" i="11"/>
  <c r="H73" i="11" l="1"/>
  <c r="H60" i="11"/>
</calcChain>
</file>

<file path=xl/sharedStrings.xml><?xml version="1.0" encoding="utf-8"?>
<sst xmlns="http://schemas.openxmlformats.org/spreadsheetml/2006/main" count="117" uniqueCount="96">
  <si>
    <t>Total</t>
  </si>
  <si>
    <t>Margin</t>
  </si>
  <si>
    <t>Votes</t>
  </si>
  <si>
    <t>Hawaii</t>
  </si>
  <si>
    <t>%</t>
  </si>
  <si>
    <t>Oahu</t>
  </si>
  <si>
    <t>Hanalei</t>
  </si>
  <si>
    <t>Waimea</t>
  </si>
  <si>
    <t>Lahaina</t>
  </si>
  <si>
    <t>Makawao</t>
  </si>
  <si>
    <t>Molokai</t>
  </si>
  <si>
    <t>Kohala</t>
  </si>
  <si>
    <t>Kau</t>
  </si>
  <si>
    <t>Hana</t>
  </si>
  <si>
    <t>Hamakua</t>
  </si>
  <si>
    <t>Maui</t>
  </si>
  <si>
    <t>Kauai</t>
  </si>
  <si>
    <t>Island</t>
  </si>
  <si>
    <t>Waialua</t>
  </si>
  <si>
    <t>Ewa</t>
  </si>
  <si>
    <t>District</t>
  </si>
  <si>
    <t>Hilo</t>
  </si>
  <si>
    <t>Wailuku</t>
  </si>
  <si>
    <t>Honolulu</t>
  </si>
  <si>
    <t>Koolaupoko</t>
  </si>
  <si>
    <t>South Kona</t>
  </si>
  <si>
    <t>North Kona</t>
  </si>
  <si>
    <t>Koolauloa</t>
  </si>
  <si>
    <t>Puna</t>
  </si>
  <si>
    <t>Kaanapali</t>
  </si>
  <si>
    <t>Candidate</t>
  </si>
  <si>
    <t>\</t>
  </si>
  <si>
    <t>Uncalculable</t>
  </si>
  <si>
    <t>Koloa</t>
  </si>
  <si>
    <t>G. Rhodes</t>
  </si>
  <si>
    <t>J. I. Dowsett</t>
  </si>
  <si>
    <t>Pomaikai</t>
  </si>
  <si>
    <t>W. Webster</t>
  </si>
  <si>
    <t>Keolanui</t>
  </si>
  <si>
    <t>Komokeehuehu</t>
  </si>
  <si>
    <t>Kalama</t>
  </si>
  <si>
    <t>C. H. Judd</t>
  </si>
  <si>
    <t>Solomona</t>
  </si>
  <si>
    <t>W. Sumner</t>
  </si>
  <si>
    <t>Naone</t>
  </si>
  <si>
    <t>Kepelino</t>
  </si>
  <si>
    <t>Kamaipelekane</t>
  </si>
  <si>
    <t>Kaikainahaole</t>
  </si>
  <si>
    <t>A. M. Kahalewai</t>
  </si>
  <si>
    <t>Paul F. Manini</t>
  </si>
  <si>
    <t>J. Solomona</t>
  </si>
  <si>
    <t>Kaoliko</t>
  </si>
  <si>
    <t>Mahi</t>
  </si>
  <si>
    <t>Bolabola</t>
  </si>
  <si>
    <t>Ukeke</t>
  </si>
  <si>
    <t>Naukana</t>
  </si>
  <si>
    <t>Kupau</t>
  </si>
  <si>
    <t>scattering</t>
  </si>
  <si>
    <t>J. H. Kaakua</t>
  </si>
  <si>
    <t>J. M. Kalanipoo</t>
  </si>
  <si>
    <t>J. W. Makalena</t>
  </si>
  <si>
    <t>J. P. Kauwalu</t>
  </si>
  <si>
    <t>H. W. Widemann</t>
  </si>
  <si>
    <t>R. S. Hollister</t>
  </si>
  <si>
    <t>D. D. Baldwin</t>
  </si>
  <si>
    <t>S. D. Kahookano</t>
  </si>
  <si>
    <t>J. H. Moku</t>
  </si>
  <si>
    <t>W. H. Kaauwai</t>
  </si>
  <si>
    <t>M. Kapihe</t>
  </si>
  <si>
    <t>M. Kahanauni</t>
  </si>
  <si>
    <t>J. Alapai</t>
  </si>
  <si>
    <t>L. Haapa</t>
  </si>
  <si>
    <t>S. Kipi</t>
  </si>
  <si>
    <t>J. Kaahi</t>
  </si>
  <si>
    <t>Mikaele</t>
  </si>
  <si>
    <t>Kaelemakule</t>
  </si>
  <si>
    <t>J. Barenaba</t>
  </si>
  <si>
    <t>S. M. Kamakau</t>
  </si>
  <si>
    <t>J. W. H. Kauwahi</t>
  </si>
  <si>
    <t>Kaawikii</t>
  </si>
  <si>
    <t>S. Hanemo</t>
  </si>
  <si>
    <t>John Baker</t>
  </si>
  <si>
    <t>Kaaumo</t>
  </si>
  <si>
    <t>Kawalo</t>
  </si>
  <si>
    <t>C. Kalu</t>
  </si>
  <si>
    <t>Rexford H. Hitchcock</t>
  </si>
  <si>
    <t>S. R. Kahulanui</t>
  </si>
  <si>
    <t>W. P. Kamakau</t>
  </si>
  <si>
    <t>S. F. Kaluapihaole</t>
  </si>
  <si>
    <t>Charles C. Harris</t>
  </si>
  <si>
    <t>G. W. Honuewa</t>
  </si>
  <si>
    <t>Naihoe</t>
  </si>
  <si>
    <t>Kukaekahi</t>
  </si>
  <si>
    <t>Kaaukai</t>
  </si>
  <si>
    <t>Unknown</t>
  </si>
  <si>
    <t>Returns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</si>
</sst>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b/>
      <sz val="8"/>
      <color theme="1"/>
      <name val="Open Sans"/>
      <family val="2"/>
    </font>
    <font>
      <sz val="8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0" fontId="3" fillId="2" borderId="23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0" fontId="3" fillId="2" borderId="27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3" fontId="3" fillId="3" borderId="2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0" fontId="3" fillId="2" borderId="19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10" fontId="3" fillId="2" borderId="20" xfId="0" applyNumberFormat="1" applyFont="1" applyFill="1" applyBorder="1" applyAlignment="1">
      <alignment horizontal="center" vertical="center"/>
    </xf>
    <xf numFmtId="10" fontId="3" fillId="2" borderId="18" xfId="0" applyNumberFormat="1" applyFont="1" applyFill="1" applyBorder="1" applyAlignment="1">
      <alignment horizontal="center" vertical="center"/>
    </xf>
    <xf numFmtId="3" fontId="3" fillId="2" borderId="39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3" fontId="3" fillId="2" borderId="36" xfId="0" applyNumberFormat="1" applyFont="1" applyFill="1" applyBorder="1" applyAlignment="1">
      <alignment horizontal="center" vertical="center"/>
    </xf>
    <xf numFmtId="3" fontId="3" fillId="2" borderId="41" xfId="0" applyNumberFormat="1" applyFont="1" applyFill="1" applyBorder="1" applyAlignment="1">
      <alignment horizontal="center" vertical="center"/>
    </xf>
    <xf numFmtId="3" fontId="3" fillId="2" borderId="42" xfId="0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3" fillId="3" borderId="21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10" fontId="3" fillId="2" borderId="43" xfId="0" applyNumberFormat="1" applyFont="1" applyFill="1" applyBorder="1" applyAlignment="1">
      <alignment horizontal="center" vertical="center"/>
    </xf>
    <xf numFmtId="10" fontId="3" fillId="2" borderId="44" xfId="0" applyNumberFormat="1" applyFont="1" applyFill="1" applyBorder="1" applyAlignment="1">
      <alignment horizontal="center" vertical="center"/>
    </xf>
    <xf numFmtId="10" fontId="3" fillId="2" borderId="25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10" fontId="3" fillId="2" borderId="21" xfId="0" applyNumberFormat="1" applyFont="1" applyFill="1" applyBorder="1" applyAlignment="1">
      <alignment horizontal="center" vertical="center"/>
    </xf>
    <xf numFmtId="10" fontId="3" fillId="2" borderId="45" xfId="0" applyNumberFormat="1" applyFont="1" applyFill="1" applyBorder="1" applyAlignment="1">
      <alignment horizontal="center" vertical="center"/>
    </xf>
    <xf numFmtId="10" fontId="3" fillId="2" borderId="3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10" fontId="3" fillId="2" borderId="24" xfId="0" applyNumberFormat="1" applyFont="1" applyFill="1" applyBorder="1" applyAlignment="1">
      <alignment horizontal="center" vertical="center"/>
    </xf>
    <xf numFmtId="10" fontId="3" fillId="2" borderId="46" xfId="0" applyNumberFormat="1" applyFont="1" applyFill="1" applyBorder="1" applyAlignment="1">
      <alignment horizontal="center" vertical="center"/>
    </xf>
    <xf numFmtId="10" fontId="3" fillId="2" borderId="32" xfId="0" applyNumberFormat="1" applyFont="1" applyFill="1" applyBorder="1" applyAlignment="1">
      <alignment horizontal="center" vertical="center"/>
    </xf>
    <xf numFmtId="3" fontId="3" fillId="2" borderId="27" xfId="0" applyNumberFormat="1" applyFont="1" applyFill="1" applyBorder="1" applyAlignment="1">
      <alignment horizontal="center" vertical="center"/>
    </xf>
    <xf numFmtId="10" fontId="3" fillId="2" borderId="39" xfId="0" applyNumberFormat="1" applyFont="1" applyFill="1" applyBorder="1" applyAlignment="1">
      <alignment horizontal="center" vertical="center"/>
    </xf>
    <xf numFmtId="10" fontId="3" fillId="2" borderId="47" xfId="0" applyNumberFormat="1" applyFont="1" applyFill="1" applyBorder="1" applyAlignment="1">
      <alignment horizontal="center" vertical="center"/>
    </xf>
    <xf numFmtId="10" fontId="3" fillId="2" borderId="40" xfId="0" applyNumberFormat="1" applyFont="1" applyFill="1" applyBorder="1" applyAlignment="1">
      <alignment horizontal="center" vertical="center"/>
    </xf>
    <xf numFmtId="10" fontId="3" fillId="2" borderId="37" xfId="0" applyNumberFormat="1" applyFont="1" applyFill="1" applyBorder="1" applyAlignment="1">
      <alignment horizontal="center" vertical="center"/>
    </xf>
    <xf numFmtId="10" fontId="3" fillId="2" borderId="48" xfId="0" applyNumberFormat="1" applyFont="1" applyFill="1" applyBorder="1" applyAlignment="1">
      <alignment horizontal="center" vertical="center"/>
    </xf>
    <xf numFmtId="10" fontId="3" fillId="2" borderId="38" xfId="0" applyNumberFormat="1" applyFont="1" applyFill="1" applyBorder="1" applyAlignment="1">
      <alignment horizontal="center" vertical="center"/>
    </xf>
    <xf numFmtId="10" fontId="3" fillId="2" borderId="35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 vertical="center"/>
    </xf>
    <xf numFmtId="10" fontId="3" fillId="2" borderId="36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0" fontId="3" fillId="2" borderId="41" xfId="0" applyNumberFormat="1" applyFont="1" applyFill="1" applyBorder="1" applyAlignment="1">
      <alignment horizontal="center" vertical="center"/>
    </xf>
    <xf numFmtId="10" fontId="3" fillId="2" borderId="49" xfId="0" applyNumberFormat="1" applyFont="1" applyFill="1" applyBorder="1" applyAlignment="1">
      <alignment horizontal="center" vertical="center"/>
    </xf>
    <xf numFmtId="10" fontId="3" fillId="2" borderId="4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EF28-A244-4E2C-BC40-E865478D8F23}">
  <dimension ref="B1:K82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3" sqref="K13"/>
    </sheetView>
  </sheetViews>
  <sheetFormatPr defaultRowHeight="12.75" x14ac:dyDescent="0.25"/>
  <cols>
    <col min="1" max="1" width="2.5703125" style="1" customWidth="1"/>
    <col min="2" max="2" width="8.42578125" style="1" bestFit="1" customWidth="1"/>
    <col min="3" max="3" width="10.140625" style="1" bestFit="1" customWidth="1"/>
    <col min="4" max="4" width="18" style="1" customWidth="1"/>
    <col min="5" max="5" width="6.7109375" style="8" customWidth="1"/>
    <col min="6" max="6" width="6.7109375" style="1" customWidth="1"/>
    <col min="7" max="7" width="6.85546875" style="1" customWidth="1"/>
    <col min="8" max="8" width="7" style="1" bestFit="1" customWidth="1"/>
    <col min="9" max="9" width="2.5703125" style="1" customWidth="1"/>
    <col min="10" max="16384" width="9.140625" style="1"/>
  </cols>
  <sheetData>
    <row r="1" spans="2:8" ht="13.5" thickBot="1" x14ac:dyDescent="0.3"/>
    <row r="2" spans="2:8" s="2" customFormat="1" ht="15.75" thickBot="1" x14ac:dyDescent="0.3">
      <c r="B2" s="5" t="s">
        <v>17</v>
      </c>
      <c r="C2" s="15" t="s">
        <v>20</v>
      </c>
      <c r="D2" s="5" t="s">
        <v>30</v>
      </c>
      <c r="E2" s="9" t="s">
        <v>2</v>
      </c>
      <c r="F2" s="6" t="s">
        <v>4</v>
      </c>
      <c r="G2" s="72" t="s">
        <v>1</v>
      </c>
      <c r="H2" s="73"/>
    </row>
    <row r="3" spans="2:8" s="2" customFormat="1" ht="12.75" customHeight="1" x14ac:dyDescent="0.25">
      <c r="B3" s="59" t="s">
        <v>3</v>
      </c>
      <c r="C3" s="62" t="s">
        <v>21</v>
      </c>
      <c r="D3" s="20" t="s">
        <v>71</v>
      </c>
      <c r="E3" s="19">
        <v>435</v>
      </c>
      <c r="F3" s="3">
        <f>E3/E$8</f>
        <v>0.59793814432989689</v>
      </c>
      <c r="G3" s="52" t="s">
        <v>32</v>
      </c>
      <c r="H3" s="53"/>
    </row>
    <row r="4" spans="2:8" s="2" customFormat="1" ht="12.75" customHeight="1" x14ac:dyDescent="0.25">
      <c r="B4" s="60"/>
      <c r="C4" s="63"/>
      <c r="D4" s="7" t="s">
        <v>72</v>
      </c>
      <c r="E4" s="14">
        <v>405</v>
      </c>
      <c r="F4" s="4">
        <f>E4/E$8</f>
        <v>0.55670103092783507</v>
      </c>
      <c r="G4" s="48"/>
      <c r="H4" s="49"/>
    </row>
    <row r="5" spans="2:8" s="2" customFormat="1" ht="12.75" customHeight="1" x14ac:dyDescent="0.25">
      <c r="B5" s="60"/>
      <c r="C5" s="63"/>
      <c r="D5" s="7" t="s">
        <v>73</v>
      </c>
      <c r="E5" s="30">
        <v>337</v>
      </c>
      <c r="F5" s="4">
        <f>E5/E$8</f>
        <v>0.4632302405498282</v>
      </c>
      <c r="G5" s="48"/>
      <c r="H5" s="49"/>
    </row>
    <row r="6" spans="2:8" s="2" customFormat="1" ht="12.75" customHeight="1" x14ac:dyDescent="0.25">
      <c r="B6" s="60"/>
      <c r="C6" s="63"/>
      <c r="D6" s="7" t="s">
        <v>74</v>
      </c>
      <c r="E6" s="30">
        <v>185</v>
      </c>
      <c r="F6" s="4">
        <f>E6/E$8</f>
        <v>0.25429553264604809</v>
      </c>
      <c r="G6" s="48"/>
      <c r="H6" s="49"/>
    </row>
    <row r="7" spans="2:8" s="2" customFormat="1" ht="12.75" customHeight="1" x14ac:dyDescent="0.25">
      <c r="B7" s="60"/>
      <c r="C7" s="63"/>
      <c r="D7" s="7" t="s">
        <v>75</v>
      </c>
      <c r="E7" s="30">
        <v>93</v>
      </c>
      <c r="F7" s="4">
        <f>E7/E$8</f>
        <v>0.12783505154639174</v>
      </c>
      <c r="G7" s="48"/>
      <c r="H7" s="49"/>
    </row>
    <row r="8" spans="2:8" s="2" customFormat="1" ht="12.75" customHeight="1" x14ac:dyDescent="0.25">
      <c r="B8" s="60"/>
      <c r="C8" s="63"/>
      <c r="D8" s="17" t="s">
        <v>0</v>
      </c>
      <c r="E8" s="40">
        <f>SUM(E3:E7)/2</f>
        <v>727.5</v>
      </c>
      <c r="F8" s="40"/>
      <c r="G8" s="54"/>
      <c r="H8" s="55"/>
    </row>
    <row r="9" spans="2:8" s="2" customFormat="1" ht="12.75" customHeight="1" x14ac:dyDescent="0.25">
      <c r="B9" s="60"/>
      <c r="C9" s="64" t="s">
        <v>14</v>
      </c>
      <c r="D9" s="7" t="s">
        <v>89</v>
      </c>
      <c r="E9" s="14">
        <v>132</v>
      </c>
      <c r="F9" s="4">
        <f>E9/E$15</f>
        <v>0.42307692307692307</v>
      </c>
      <c r="G9" s="56">
        <f>E9-E10</f>
        <v>68</v>
      </c>
      <c r="H9" s="42">
        <f>F9-F10</f>
        <v>0.21794871794871795</v>
      </c>
    </row>
    <row r="10" spans="2:8" s="2" customFormat="1" ht="12.75" customHeight="1" x14ac:dyDescent="0.25">
      <c r="B10" s="60"/>
      <c r="C10" s="65"/>
      <c r="D10" s="7" t="s">
        <v>90</v>
      </c>
      <c r="E10" s="30">
        <v>64</v>
      </c>
      <c r="F10" s="4">
        <f>E10/E$15</f>
        <v>0.20512820512820512</v>
      </c>
      <c r="G10" s="57"/>
      <c r="H10" s="44"/>
    </row>
    <row r="11" spans="2:8" s="2" customFormat="1" ht="12.75" customHeight="1" x14ac:dyDescent="0.25">
      <c r="B11" s="60"/>
      <c r="C11" s="65"/>
      <c r="D11" s="7" t="s">
        <v>91</v>
      </c>
      <c r="E11" s="24">
        <v>54</v>
      </c>
      <c r="F11" s="4">
        <f t="shared" ref="F11:F13" si="0">E11/E$15</f>
        <v>0.17307692307692307</v>
      </c>
      <c r="G11" s="57"/>
      <c r="H11" s="44"/>
    </row>
    <row r="12" spans="2:8" s="2" customFormat="1" ht="12.75" customHeight="1" x14ac:dyDescent="0.25">
      <c r="B12" s="60"/>
      <c r="C12" s="65"/>
      <c r="D12" s="7" t="s">
        <v>78</v>
      </c>
      <c r="E12" s="24">
        <v>29</v>
      </c>
      <c r="F12" s="4">
        <f t="shared" si="0"/>
        <v>9.2948717948717952E-2</v>
      </c>
      <c r="G12" s="57"/>
      <c r="H12" s="44"/>
    </row>
    <row r="13" spans="2:8" s="2" customFormat="1" ht="12.75" customHeight="1" x14ac:dyDescent="0.25">
      <c r="B13" s="60"/>
      <c r="C13" s="65"/>
      <c r="D13" s="7" t="s">
        <v>92</v>
      </c>
      <c r="E13" s="24">
        <v>24</v>
      </c>
      <c r="F13" s="4">
        <f t="shared" si="0"/>
        <v>7.6923076923076927E-2</v>
      </c>
      <c r="G13" s="57"/>
      <c r="H13" s="44"/>
    </row>
    <row r="14" spans="2:8" s="2" customFormat="1" ht="12.75" customHeight="1" x14ac:dyDescent="0.25">
      <c r="B14" s="60"/>
      <c r="C14" s="65"/>
      <c r="D14" s="7" t="s">
        <v>93</v>
      </c>
      <c r="E14" s="24">
        <v>9</v>
      </c>
      <c r="F14" s="4">
        <f>E14/E$15</f>
        <v>2.8846153846153848E-2</v>
      </c>
      <c r="G14" s="57"/>
      <c r="H14" s="44"/>
    </row>
    <row r="15" spans="2:8" s="2" customFormat="1" ht="12.75" customHeight="1" x14ac:dyDescent="0.25">
      <c r="B15" s="60"/>
      <c r="C15" s="66"/>
      <c r="D15" s="17" t="s">
        <v>0</v>
      </c>
      <c r="E15" s="67">
        <f>SUM(E9:E14)</f>
        <v>312</v>
      </c>
      <c r="F15" s="68"/>
      <c r="G15" s="58"/>
      <c r="H15" s="45"/>
    </row>
    <row r="16" spans="2:8" s="2" customFormat="1" ht="12.75" customHeight="1" x14ac:dyDescent="0.25">
      <c r="B16" s="60"/>
      <c r="C16" s="28" t="s">
        <v>11</v>
      </c>
      <c r="D16" s="7"/>
      <c r="E16" s="14"/>
      <c r="F16" s="90" t="s">
        <v>95</v>
      </c>
      <c r="G16" s="91"/>
      <c r="H16" s="92"/>
    </row>
    <row r="17" spans="2:8" s="2" customFormat="1" ht="12.75" customHeight="1" x14ac:dyDescent="0.25">
      <c r="B17" s="60"/>
      <c r="C17" s="28" t="s">
        <v>25</v>
      </c>
      <c r="D17" s="7"/>
      <c r="E17" s="14"/>
      <c r="F17" s="96"/>
      <c r="G17" s="97"/>
      <c r="H17" s="98"/>
    </row>
    <row r="18" spans="2:8" s="2" customFormat="1" ht="12.75" customHeight="1" x14ac:dyDescent="0.25">
      <c r="B18" s="60"/>
      <c r="C18" s="28" t="s">
        <v>26</v>
      </c>
      <c r="D18" s="7"/>
      <c r="E18" s="14"/>
      <c r="F18" s="96"/>
      <c r="G18" s="97"/>
      <c r="H18" s="98"/>
    </row>
    <row r="19" spans="2:8" s="2" customFormat="1" ht="12.75" customHeight="1" x14ac:dyDescent="0.25">
      <c r="B19" s="60"/>
      <c r="C19" s="28" t="s">
        <v>28</v>
      </c>
      <c r="D19" s="7"/>
      <c r="E19" s="14"/>
      <c r="F19" s="96"/>
      <c r="G19" s="97"/>
      <c r="H19" s="98"/>
    </row>
    <row r="20" spans="2:8" s="2" customFormat="1" ht="12.75" customHeight="1" thickBot="1" x14ac:dyDescent="0.3">
      <c r="B20" s="61"/>
      <c r="C20" s="29" t="s">
        <v>12</v>
      </c>
      <c r="D20" s="99"/>
      <c r="E20" s="85"/>
      <c r="F20" s="100"/>
      <c r="G20" s="101"/>
      <c r="H20" s="102"/>
    </row>
    <row r="21" spans="2:8" x14ac:dyDescent="0.25">
      <c r="B21" s="69" t="s">
        <v>15</v>
      </c>
      <c r="C21" s="66" t="s">
        <v>8</v>
      </c>
      <c r="D21" s="12" t="s">
        <v>64</v>
      </c>
      <c r="E21" s="16">
        <v>212</v>
      </c>
      <c r="F21" s="11">
        <f t="shared" ref="F21:F30" si="1">E21/E$31</f>
        <v>0.3719298245614035</v>
      </c>
      <c r="G21" s="48" t="s">
        <v>32</v>
      </c>
      <c r="H21" s="49"/>
    </row>
    <row r="22" spans="2:8" x14ac:dyDescent="0.25">
      <c r="B22" s="60"/>
      <c r="C22" s="63"/>
      <c r="D22" s="7" t="s">
        <v>65</v>
      </c>
      <c r="E22" s="14">
        <v>204</v>
      </c>
      <c r="F22" s="4">
        <f t="shared" si="1"/>
        <v>0.35789473684210527</v>
      </c>
      <c r="G22" s="48"/>
      <c r="H22" s="49"/>
    </row>
    <row r="23" spans="2:8" x14ac:dyDescent="0.25">
      <c r="B23" s="60"/>
      <c r="C23" s="63"/>
      <c r="D23" s="7" t="s">
        <v>79</v>
      </c>
      <c r="E23" s="13">
        <v>175</v>
      </c>
      <c r="F23" s="4">
        <f t="shared" si="1"/>
        <v>0.30701754385964913</v>
      </c>
      <c r="G23" s="48"/>
      <c r="H23" s="49"/>
    </row>
    <row r="24" spans="2:8" x14ac:dyDescent="0.25">
      <c r="B24" s="60"/>
      <c r="C24" s="63"/>
      <c r="D24" s="7" t="s">
        <v>78</v>
      </c>
      <c r="E24" s="13">
        <v>130</v>
      </c>
      <c r="F24" s="4">
        <f t="shared" si="1"/>
        <v>0.22807017543859648</v>
      </c>
      <c r="G24" s="48"/>
      <c r="H24" s="49"/>
    </row>
    <row r="25" spans="2:8" x14ac:dyDescent="0.25">
      <c r="B25" s="60"/>
      <c r="C25" s="63"/>
      <c r="D25" s="7" t="s">
        <v>80</v>
      </c>
      <c r="E25" s="13">
        <v>109</v>
      </c>
      <c r="F25" s="4">
        <f t="shared" si="1"/>
        <v>0.19122807017543861</v>
      </c>
      <c r="G25" s="48"/>
      <c r="H25" s="49"/>
    </row>
    <row r="26" spans="2:8" x14ac:dyDescent="0.25">
      <c r="B26" s="60"/>
      <c r="C26" s="63"/>
      <c r="D26" s="7" t="s">
        <v>81</v>
      </c>
      <c r="E26" s="30">
        <v>99</v>
      </c>
      <c r="F26" s="4">
        <f t="shared" si="1"/>
        <v>0.1736842105263158</v>
      </c>
      <c r="G26" s="48"/>
      <c r="H26" s="49"/>
    </row>
    <row r="27" spans="2:8" x14ac:dyDescent="0.25">
      <c r="B27" s="60"/>
      <c r="C27" s="63"/>
      <c r="D27" s="7" t="s">
        <v>82</v>
      </c>
      <c r="E27" s="30">
        <v>95</v>
      </c>
      <c r="F27" s="4">
        <f t="shared" si="1"/>
        <v>0.16666666666666666</v>
      </c>
      <c r="G27" s="48"/>
      <c r="H27" s="49"/>
    </row>
    <row r="28" spans="2:8" x14ac:dyDescent="0.25">
      <c r="B28" s="60"/>
      <c r="C28" s="63"/>
      <c r="D28" s="7" t="s">
        <v>83</v>
      </c>
      <c r="E28" s="30">
        <v>89</v>
      </c>
      <c r="F28" s="4">
        <f t="shared" si="1"/>
        <v>0.156140350877193</v>
      </c>
      <c r="G28" s="48"/>
      <c r="H28" s="49"/>
    </row>
    <row r="29" spans="2:8" x14ac:dyDescent="0.25">
      <c r="B29" s="60"/>
      <c r="C29" s="63"/>
      <c r="D29" s="7" t="s">
        <v>84</v>
      </c>
      <c r="E29" s="30">
        <v>25</v>
      </c>
      <c r="F29" s="4">
        <f t="shared" si="1"/>
        <v>4.3859649122807015E-2</v>
      </c>
      <c r="G29" s="48"/>
      <c r="H29" s="49"/>
    </row>
    <row r="30" spans="2:8" x14ac:dyDescent="0.25">
      <c r="B30" s="60"/>
      <c r="C30" s="63"/>
      <c r="D30" s="7" t="s">
        <v>57</v>
      </c>
      <c r="E30" s="13">
        <v>2</v>
      </c>
      <c r="F30" s="4">
        <f t="shared" si="1"/>
        <v>3.5087719298245615E-3</v>
      </c>
      <c r="G30" s="48"/>
      <c r="H30" s="49"/>
    </row>
    <row r="31" spans="2:8" x14ac:dyDescent="0.25">
      <c r="B31" s="60"/>
      <c r="C31" s="63"/>
      <c r="D31" s="17" t="s">
        <v>0</v>
      </c>
      <c r="E31" s="40">
        <f>SUM(E21:E30)/2</f>
        <v>570</v>
      </c>
      <c r="F31" s="40"/>
      <c r="G31" s="54"/>
      <c r="H31" s="55"/>
    </row>
    <row r="32" spans="2:8" x14ac:dyDescent="0.25">
      <c r="B32" s="60"/>
      <c r="C32" s="27" t="s">
        <v>29</v>
      </c>
      <c r="D32" s="7" t="s">
        <v>66</v>
      </c>
      <c r="E32" s="14"/>
      <c r="F32" s="81" t="s">
        <v>95</v>
      </c>
      <c r="G32" s="82"/>
      <c r="H32" s="83"/>
    </row>
    <row r="33" spans="2:8" x14ac:dyDescent="0.25">
      <c r="B33" s="60"/>
      <c r="C33" s="63" t="s">
        <v>22</v>
      </c>
      <c r="D33" s="7" t="s">
        <v>67</v>
      </c>
      <c r="E33" s="14">
        <v>510</v>
      </c>
      <c r="F33" s="4">
        <f>E33/E$35</f>
        <v>0.64070351758793975</v>
      </c>
      <c r="G33" s="56">
        <f>E33-E34</f>
        <v>224</v>
      </c>
      <c r="H33" s="42">
        <f>F33-F34</f>
        <v>0.28140703517587945</v>
      </c>
    </row>
    <row r="34" spans="2:8" x14ac:dyDescent="0.25">
      <c r="B34" s="60"/>
      <c r="C34" s="63"/>
      <c r="D34" s="7" t="s">
        <v>77</v>
      </c>
      <c r="E34" s="26">
        <v>286</v>
      </c>
      <c r="F34" s="4">
        <f>E34/E$35</f>
        <v>0.3592964824120603</v>
      </c>
      <c r="G34" s="57"/>
      <c r="H34" s="44"/>
    </row>
    <row r="35" spans="2:8" x14ac:dyDescent="0.25">
      <c r="B35" s="60"/>
      <c r="C35" s="63"/>
      <c r="D35" s="17" t="s">
        <v>0</v>
      </c>
      <c r="E35" s="67">
        <f>SUM(E33:E34)</f>
        <v>796</v>
      </c>
      <c r="F35" s="68"/>
      <c r="G35" s="58"/>
      <c r="H35" s="45"/>
    </row>
    <row r="36" spans="2:8" x14ac:dyDescent="0.25">
      <c r="B36" s="60"/>
      <c r="C36" s="27" t="s">
        <v>9</v>
      </c>
      <c r="D36" s="7" t="s">
        <v>68</v>
      </c>
      <c r="E36" s="14"/>
      <c r="F36" s="90" t="s">
        <v>95</v>
      </c>
      <c r="G36" s="91"/>
      <c r="H36" s="92"/>
    </row>
    <row r="37" spans="2:8" x14ac:dyDescent="0.25">
      <c r="B37" s="60"/>
      <c r="C37" s="27" t="s">
        <v>13</v>
      </c>
      <c r="D37" s="7" t="s">
        <v>69</v>
      </c>
      <c r="E37" s="14"/>
      <c r="F37" s="93"/>
      <c r="G37" s="94"/>
      <c r="H37" s="95"/>
    </row>
    <row r="38" spans="2:8" x14ac:dyDescent="0.25">
      <c r="B38" s="60"/>
      <c r="C38" s="66" t="s">
        <v>10</v>
      </c>
      <c r="D38" s="12" t="s">
        <v>85</v>
      </c>
      <c r="E38" s="16">
        <v>265</v>
      </c>
      <c r="F38" s="11">
        <f>E38/E$44</f>
        <v>0.74858757062146897</v>
      </c>
      <c r="G38" s="46" t="s">
        <v>32</v>
      </c>
      <c r="H38" s="47"/>
    </row>
    <row r="39" spans="2:8" x14ac:dyDescent="0.25">
      <c r="B39" s="60"/>
      <c r="C39" s="63"/>
      <c r="D39" s="7" t="s">
        <v>70</v>
      </c>
      <c r="E39" s="14">
        <v>260</v>
      </c>
      <c r="F39" s="11">
        <f>E39/E$44</f>
        <v>0.7344632768361582</v>
      </c>
      <c r="G39" s="48"/>
      <c r="H39" s="49"/>
    </row>
    <row r="40" spans="2:8" x14ac:dyDescent="0.25">
      <c r="B40" s="60"/>
      <c r="C40" s="63"/>
      <c r="D40" s="7" t="s">
        <v>87</v>
      </c>
      <c r="E40" s="13">
        <v>73</v>
      </c>
      <c r="F40" s="11">
        <f>E40/E$44</f>
        <v>0.20621468926553671</v>
      </c>
      <c r="G40" s="48"/>
      <c r="H40" s="49"/>
    </row>
    <row r="41" spans="2:8" x14ac:dyDescent="0.25">
      <c r="B41" s="60"/>
      <c r="C41" s="63"/>
      <c r="D41" s="7" t="s">
        <v>86</v>
      </c>
      <c r="E41" s="30">
        <v>50</v>
      </c>
      <c r="F41" s="11">
        <f>E41/E$44</f>
        <v>0.14124293785310735</v>
      </c>
      <c r="G41" s="48"/>
      <c r="H41" s="49"/>
    </row>
    <row r="42" spans="2:8" x14ac:dyDescent="0.25">
      <c r="B42" s="60"/>
      <c r="C42" s="63"/>
      <c r="D42" s="7" t="s">
        <v>88</v>
      </c>
      <c r="E42" s="13">
        <v>38</v>
      </c>
      <c r="F42" s="11">
        <f>E42/E$44</f>
        <v>0.10734463276836158</v>
      </c>
      <c r="G42" s="48"/>
      <c r="H42" s="49"/>
    </row>
    <row r="43" spans="2:8" x14ac:dyDescent="0.25">
      <c r="B43" s="60"/>
      <c r="C43" s="63"/>
      <c r="D43" s="7" t="s">
        <v>57</v>
      </c>
      <c r="E43" s="13">
        <v>22</v>
      </c>
      <c r="F43" s="11">
        <f>E43/E$44</f>
        <v>6.2146892655367235E-2</v>
      </c>
      <c r="G43" s="48"/>
      <c r="H43" s="49"/>
    </row>
    <row r="44" spans="2:8" ht="13.5" thickBot="1" x14ac:dyDescent="0.3">
      <c r="B44" s="61"/>
      <c r="C44" s="71"/>
      <c r="D44" s="18" t="s">
        <v>0</v>
      </c>
      <c r="E44" s="43">
        <f>SUM(E38:E43)/2</f>
        <v>354</v>
      </c>
      <c r="F44" s="43"/>
      <c r="G44" s="50"/>
      <c r="H44" s="51"/>
    </row>
    <row r="45" spans="2:8" x14ac:dyDescent="0.25">
      <c r="B45" s="69" t="s">
        <v>5</v>
      </c>
      <c r="C45" s="66" t="s">
        <v>23</v>
      </c>
      <c r="D45" s="12" t="s">
        <v>34</v>
      </c>
      <c r="E45" s="16">
        <v>1773</v>
      </c>
      <c r="F45" s="11">
        <f>E45/E$59</f>
        <v>0.60901674538428507</v>
      </c>
      <c r="G45" s="52" t="s">
        <v>32</v>
      </c>
      <c r="H45" s="53"/>
    </row>
    <row r="46" spans="2:8" x14ac:dyDescent="0.25">
      <c r="B46" s="60"/>
      <c r="C46" s="63"/>
      <c r="D46" s="7" t="s">
        <v>35</v>
      </c>
      <c r="E46" s="14">
        <v>1618</v>
      </c>
      <c r="F46" s="11">
        <f>E46/E$59</f>
        <v>0.55577501073422064</v>
      </c>
      <c r="G46" s="48"/>
      <c r="H46" s="49"/>
    </row>
    <row r="47" spans="2:8" x14ac:dyDescent="0.25">
      <c r="B47" s="60"/>
      <c r="C47" s="63"/>
      <c r="D47" s="7" t="s">
        <v>36</v>
      </c>
      <c r="E47" s="14">
        <v>1559</v>
      </c>
      <c r="F47" s="11">
        <f>E47/E$59</f>
        <v>0.5355088020609704</v>
      </c>
      <c r="G47" s="48"/>
      <c r="H47" s="49"/>
    </row>
    <row r="48" spans="2:8" x14ac:dyDescent="0.25">
      <c r="B48" s="60"/>
      <c r="C48" s="63"/>
      <c r="D48" s="7" t="s">
        <v>37</v>
      </c>
      <c r="E48" s="14">
        <v>1166</v>
      </c>
      <c r="F48" s="11">
        <f>E48/E$59</f>
        <v>0.40051524259338772</v>
      </c>
      <c r="G48" s="48"/>
      <c r="H48" s="49"/>
    </row>
    <row r="49" spans="2:8" x14ac:dyDescent="0.25">
      <c r="B49" s="60"/>
      <c r="C49" s="63"/>
      <c r="D49" s="7" t="s">
        <v>38</v>
      </c>
      <c r="E49" s="10">
        <v>1108</v>
      </c>
      <c r="F49" s="11">
        <f>E49/E$59</f>
        <v>0.38059252898239587</v>
      </c>
      <c r="G49" s="48"/>
      <c r="H49" s="49"/>
    </row>
    <row r="50" spans="2:8" x14ac:dyDescent="0.25">
      <c r="B50" s="60"/>
      <c r="C50" s="63"/>
      <c r="D50" s="7" t="s">
        <v>39</v>
      </c>
      <c r="E50" s="10">
        <v>1026</v>
      </c>
      <c r="F50" s="11">
        <f>E50/E$59</f>
        <v>0.3524259338772005</v>
      </c>
      <c r="G50" s="48"/>
      <c r="H50" s="49"/>
    </row>
    <row r="51" spans="2:8" x14ac:dyDescent="0.25">
      <c r="B51" s="60"/>
      <c r="C51" s="63"/>
      <c r="D51" s="7" t="s">
        <v>40</v>
      </c>
      <c r="E51" s="13">
        <v>999</v>
      </c>
      <c r="F51" s="11">
        <f>E51/E$59</f>
        <v>0.34315156719622153</v>
      </c>
      <c r="G51" s="48"/>
      <c r="H51" s="49"/>
    </row>
    <row r="52" spans="2:8" x14ac:dyDescent="0.25">
      <c r="B52" s="60"/>
      <c r="C52" s="63"/>
      <c r="D52" s="7" t="s">
        <v>41</v>
      </c>
      <c r="E52" s="13">
        <v>829</v>
      </c>
      <c r="F52" s="11">
        <f>E52/E$59</f>
        <v>0.28475740661227994</v>
      </c>
      <c r="G52" s="48"/>
      <c r="H52" s="49"/>
    </row>
    <row r="53" spans="2:8" x14ac:dyDescent="0.25">
      <c r="B53" s="60"/>
      <c r="C53" s="63"/>
      <c r="D53" s="7" t="s">
        <v>42</v>
      </c>
      <c r="E53" s="13">
        <v>523</v>
      </c>
      <c r="F53" s="11">
        <f>E53/E$59</f>
        <v>0.17964791756118506</v>
      </c>
      <c r="G53" s="48"/>
      <c r="H53" s="49"/>
    </row>
    <row r="54" spans="2:8" x14ac:dyDescent="0.25">
      <c r="B54" s="60"/>
      <c r="C54" s="63"/>
      <c r="D54" s="7" t="s">
        <v>43</v>
      </c>
      <c r="E54" s="13">
        <v>395</v>
      </c>
      <c r="F54" s="11">
        <f>E54/E$59</f>
        <v>0.1356805495920996</v>
      </c>
      <c r="G54" s="48"/>
      <c r="H54" s="49"/>
    </row>
    <row r="55" spans="2:8" x14ac:dyDescent="0.25">
      <c r="B55" s="60"/>
      <c r="C55" s="63"/>
      <c r="D55" s="7" t="s">
        <v>44</v>
      </c>
      <c r="E55" s="13">
        <v>358</v>
      </c>
      <c r="F55" s="11">
        <f>E55/E$59</f>
        <v>0.12297123228853585</v>
      </c>
      <c r="G55" s="48"/>
      <c r="H55" s="49"/>
    </row>
    <row r="56" spans="2:8" x14ac:dyDescent="0.25">
      <c r="B56" s="60"/>
      <c r="C56" s="63"/>
      <c r="D56" s="7" t="s">
        <v>45</v>
      </c>
      <c r="E56" s="13">
        <v>240</v>
      </c>
      <c r="F56" s="11">
        <f>E56/E$59</f>
        <v>8.2438814942035213E-2</v>
      </c>
      <c r="G56" s="48"/>
      <c r="H56" s="49"/>
    </row>
    <row r="57" spans="2:8" x14ac:dyDescent="0.25">
      <c r="B57" s="60"/>
      <c r="C57" s="63"/>
      <c r="D57" s="7" t="s">
        <v>46</v>
      </c>
      <c r="E57" s="13">
        <v>50</v>
      </c>
      <c r="F57" s="11">
        <f>E57/E$59</f>
        <v>1.7174753112924001E-2</v>
      </c>
      <c r="G57" s="48"/>
      <c r="H57" s="49"/>
    </row>
    <row r="58" spans="2:8" x14ac:dyDescent="0.25">
      <c r="B58" s="60"/>
      <c r="C58" s="63"/>
      <c r="D58" s="7" t="s">
        <v>47</v>
      </c>
      <c r="E58" s="13">
        <v>1</v>
      </c>
      <c r="F58" s="11">
        <f>E58/E$59</f>
        <v>3.4349506225848003E-4</v>
      </c>
      <c r="G58" s="48"/>
      <c r="H58" s="49"/>
    </row>
    <row r="59" spans="2:8" x14ac:dyDescent="0.25">
      <c r="B59" s="60"/>
      <c r="C59" s="63"/>
      <c r="D59" s="17" t="s">
        <v>0</v>
      </c>
      <c r="E59" s="40">
        <f>SUM(E45:E58)/4</f>
        <v>2911.25</v>
      </c>
      <c r="F59" s="40"/>
      <c r="G59" s="54"/>
      <c r="H59" s="55"/>
    </row>
    <row r="60" spans="2:8" x14ac:dyDescent="0.25">
      <c r="B60" s="60"/>
      <c r="C60" s="63" t="s">
        <v>19</v>
      </c>
      <c r="D60" s="7" t="s">
        <v>49</v>
      </c>
      <c r="E60" s="14">
        <v>167</v>
      </c>
      <c r="F60" s="4">
        <f>E60/E$65</f>
        <v>0.48265895953757226</v>
      </c>
      <c r="G60" s="37">
        <f>E60-E61</f>
        <v>73</v>
      </c>
      <c r="H60" s="39">
        <f>F60-F61</f>
        <v>0.21098265895953761</v>
      </c>
    </row>
    <row r="61" spans="2:8" x14ac:dyDescent="0.25">
      <c r="B61" s="60"/>
      <c r="C61" s="63"/>
      <c r="D61" s="7" t="s">
        <v>50</v>
      </c>
      <c r="E61" s="13">
        <v>94</v>
      </c>
      <c r="F61" s="4">
        <f t="shared" ref="F61:F64" si="2">E61/E$65</f>
        <v>0.27167630057803466</v>
      </c>
      <c r="G61" s="37"/>
      <c r="H61" s="39"/>
    </row>
    <row r="62" spans="2:8" x14ac:dyDescent="0.25">
      <c r="B62" s="60"/>
      <c r="C62" s="63"/>
      <c r="D62" s="7" t="s">
        <v>52</v>
      </c>
      <c r="E62" s="30">
        <v>46</v>
      </c>
      <c r="F62" s="4">
        <f t="shared" si="2"/>
        <v>0.13294797687861271</v>
      </c>
      <c r="G62" s="37"/>
      <c r="H62" s="39"/>
    </row>
    <row r="63" spans="2:8" x14ac:dyDescent="0.25">
      <c r="B63" s="60"/>
      <c r="C63" s="63"/>
      <c r="D63" s="7" t="s">
        <v>51</v>
      </c>
      <c r="E63" s="30">
        <v>38</v>
      </c>
      <c r="F63" s="4">
        <f t="shared" si="2"/>
        <v>0.10982658959537572</v>
      </c>
      <c r="G63" s="37"/>
      <c r="H63" s="39"/>
    </row>
    <row r="64" spans="2:8" x14ac:dyDescent="0.25">
      <c r="B64" s="60"/>
      <c r="C64" s="63"/>
      <c r="D64" s="7" t="s">
        <v>53</v>
      </c>
      <c r="E64" s="13">
        <v>1</v>
      </c>
      <c r="F64" s="4">
        <f t="shared" si="2"/>
        <v>2.8901734104046241E-3</v>
      </c>
      <c r="G64" s="37"/>
      <c r="H64" s="39"/>
    </row>
    <row r="65" spans="2:11" x14ac:dyDescent="0.25">
      <c r="B65" s="60"/>
      <c r="C65" s="63"/>
      <c r="D65" s="17" t="s">
        <v>0</v>
      </c>
      <c r="E65" s="40">
        <f>SUM(E60:E64)</f>
        <v>346</v>
      </c>
      <c r="F65" s="40"/>
      <c r="G65" s="38"/>
      <c r="H65" s="39"/>
    </row>
    <row r="66" spans="2:11" x14ac:dyDescent="0.25">
      <c r="B66" s="60"/>
      <c r="C66" s="63" t="s">
        <v>27</v>
      </c>
      <c r="D66" s="7" t="s">
        <v>48</v>
      </c>
      <c r="E66" s="14">
        <v>112</v>
      </c>
      <c r="F66" s="4">
        <f>E66/E$71</f>
        <v>0.36245954692556637</v>
      </c>
      <c r="G66" s="37">
        <f>E66-E67</f>
        <v>4</v>
      </c>
      <c r="H66" s="39">
        <f>F66-F67</f>
        <v>1.2944983818770239E-2</v>
      </c>
    </row>
    <row r="67" spans="2:11" x14ac:dyDescent="0.25">
      <c r="B67" s="60"/>
      <c r="C67" s="63"/>
      <c r="D67" s="7" t="s">
        <v>54</v>
      </c>
      <c r="E67" s="10">
        <v>108</v>
      </c>
      <c r="F67" s="4">
        <f t="shared" ref="F67:F70" si="3">E67/E$71</f>
        <v>0.34951456310679613</v>
      </c>
      <c r="G67" s="37"/>
      <c r="H67" s="39"/>
    </row>
    <row r="68" spans="2:11" x14ac:dyDescent="0.25">
      <c r="B68" s="60"/>
      <c r="C68" s="63"/>
      <c r="D68" s="7" t="s">
        <v>55</v>
      </c>
      <c r="E68" s="30">
        <v>49</v>
      </c>
      <c r="F68" s="4">
        <f t="shared" si="3"/>
        <v>0.15857605177993528</v>
      </c>
      <c r="G68" s="37"/>
      <c r="H68" s="39"/>
    </row>
    <row r="69" spans="2:11" x14ac:dyDescent="0.25">
      <c r="B69" s="60"/>
      <c r="C69" s="63"/>
      <c r="D69" s="7" t="s">
        <v>56</v>
      </c>
      <c r="E69" s="25">
        <v>12</v>
      </c>
      <c r="F69" s="4">
        <f t="shared" si="3"/>
        <v>3.8834951456310676E-2</v>
      </c>
      <c r="G69" s="37"/>
      <c r="H69" s="39"/>
    </row>
    <row r="70" spans="2:11" x14ac:dyDescent="0.25">
      <c r="B70" s="60"/>
      <c r="C70" s="63"/>
      <c r="D70" s="7" t="s">
        <v>57</v>
      </c>
      <c r="E70" s="13">
        <v>28</v>
      </c>
      <c r="F70" s="4">
        <f t="shared" si="3"/>
        <v>9.0614886731391592E-2</v>
      </c>
      <c r="G70" s="37"/>
      <c r="H70" s="39"/>
    </row>
    <row r="71" spans="2:11" x14ac:dyDescent="0.25">
      <c r="B71" s="60"/>
      <c r="C71" s="63"/>
      <c r="D71" s="17" t="s">
        <v>0</v>
      </c>
      <c r="E71" s="40">
        <f>SUM(E66:E70)</f>
        <v>309</v>
      </c>
      <c r="F71" s="40"/>
      <c r="G71" s="38"/>
      <c r="H71" s="39"/>
    </row>
    <row r="72" spans="2:11" x14ac:dyDescent="0.25">
      <c r="B72" s="60"/>
      <c r="C72" s="27" t="s">
        <v>24</v>
      </c>
      <c r="D72" s="7" t="s">
        <v>76</v>
      </c>
      <c r="E72" s="14"/>
      <c r="F72" s="81" t="s">
        <v>95</v>
      </c>
      <c r="G72" s="82"/>
      <c r="H72" s="83"/>
    </row>
    <row r="73" spans="2:11" x14ac:dyDescent="0.25">
      <c r="B73" s="60"/>
      <c r="C73" s="63" t="s">
        <v>18</v>
      </c>
      <c r="D73" s="7" t="s">
        <v>58</v>
      </c>
      <c r="E73" s="14">
        <v>148</v>
      </c>
      <c r="F73" s="11">
        <f>E73/E$78</f>
        <v>0.43023255813953487</v>
      </c>
      <c r="G73" s="89">
        <f>E73-E74</f>
        <v>27</v>
      </c>
      <c r="H73" s="45">
        <f>F73-F74</f>
        <v>7.8488372093023229E-2</v>
      </c>
    </row>
    <row r="74" spans="2:11" x14ac:dyDescent="0.25">
      <c r="B74" s="60"/>
      <c r="C74" s="63"/>
      <c r="D74" s="7" t="s">
        <v>59</v>
      </c>
      <c r="E74" s="10">
        <v>121</v>
      </c>
      <c r="F74" s="4">
        <f t="shared" ref="F74:F77" si="4">E74/E$78</f>
        <v>0.35174418604651164</v>
      </c>
      <c r="G74" s="37"/>
      <c r="H74" s="39"/>
      <c r="K74" s="1" t="s">
        <v>31</v>
      </c>
    </row>
    <row r="75" spans="2:11" x14ac:dyDescent="0.25">
      <c r="B75" s="60"/>
      <c r="C75" s="63"/>
      <c r="D75" s="7" t="s">
        <v>60</v>
      </c>
      <c r="E75" s="30">
        <v>41</v>
      </c>
      <c r="F75" s="4">
        <f t="shared" si="4"/>
        <v>0.11918604651162791</v>
      </c>
      <c r="G75" s="37"/>
      <c r="H75" s="39"/>
    </row>
    <row r="76" spans="2:11" x14ac:dyDescent="0.25">
      <c r="B76" s="60"/>
      <c r="C76" s="63"/>
      <c r="D76" s="7" t="s">
        <v>61</v>
      </c>
      <c r="E76" s="30">
        <v>30</v>
      </c>
      <c r="F76" s="4">
        <f t="shared" si="4"/>
        <v>8.7209302325581398E-2</v>
      </c>
      <c r="G76" s="37"/>
      <c r="H76" s="39"/>
    </row>
    <row r="77" spans="2:11" x14ac:dyDescent="0.25">
      <c r="B77" s="60"/>
      <c r="C77" s="63"/>
      <c r="D77" s="7" t="s">
        <v>57</v>
      </c>
      <c r="E77" s="13">
        <v>4</v>
      </c>
      <c r="F77" s="4">
        <f t="shared" si="4"/>
        <v>1.1627906976744186E-2</v>
      </c>
      <c r="G77" s="37"/>
      <c r="H77" s="39"/>
    </row>
    <row r="78" spans="2:11" ht="13.5" thickBot="1" x14ac:dyDescent="0.3">
      <c r="B78" s="61"/>
      <c r="C78" s="71"/>
      <c r="D78" s="21" t="s">
        <v>0</v>
      </c>
      <c r="E78" s="70">
        <f>SUM(E73:E77)</f>
        <v>344</v>
      </c>
      <c r="F78" s="70"/>
      <c r="G78" s="41"/>
      <c r="H78" s="42"/>
    </row>
    <row r="79" spans="2:11" x14ac:dyDescent="0.25">
      <c r="B79" s="33" t="s">
        <v>16</v>
      </c>
      <c r="C79" s="32" t="s">
        <v>6</v>
      </c>
      <c r="D79" s="22"/>
      <c r="E79" s="19"/>
      <c r="F79" s="77" t="s">
        <v>95</v>
      </c>
      <c r="G79" s="78"/>
      <c r="H79" s="79"/>
    </row>
    <row r="80" spans="2:11" x14ac:dyDescent="0.25">
      <c r="B80" s="34"/>
      <c r="C80" s="36" t="s">
        <v>33</v>
      </c>
      <c r="D80" s="23" t="s">
        <v>62</v>
      </c>
      <c r="E80" s="74" t="s">
        <v>94</v>
      </c>
      <c r="F80" s="75"/>
      <c r="G80" s="46">
        <v>12</v>
      </c>
      <c r="H80" s="47"/>
    </row>
    <row r="81" spans="2:8" x14ac:dyDescent="0.25">
      <c r="B81" s="34"/>
      <c r="C81" s="36"/>
      <c r="D81" s="23" t="s">
        <v>63</v>
      </c>
      <c r="E81" s="76" t="s">
        <v>94</v>
      </c>
      <c r="F81" s="80"/>
      <c r="G81" s="48"/>
      <c r="H81" s="49"/>
    </row>
    <row r="82" spans="2:8" ht="13.5" thickBot="1" x14ac:dyDescent="0.3">
      <c r="B82" s="35"/>
      <c r="C82" s="31" t="s">
        <v>7</v>
      </c>
      <c r="D82" s="84"/>
      <c r="E82" s="85"/>
      <c r="F82" s="86" t="s">
        <v>95</v>
      </c>
      <c r="G82" s="87"/>
      <c r="H82" s="88"/>
    </row>
  </sheetData>
  <sortState xmlns:xlrd2="http://schemas.microsoft.com/office/spreadsheetml/2017/richdata2" ref="D40:E41">
    <sortCondition descending="1" ref="E40:E41"/>
  </sortState>
  <mergeCells count="47">
    <mergeCell ref="F16:H20"/>
    <mergeCell ref="F79:H79"/>
    <mergeCell ref="F82:H82"/>
    <mergeCell ref="F72:H72"/>
    <mergeCell ref="F32:H32"/>
    <mergeCell ref="F36:H37"/>
    <mergeCell ref="G2:H2"/>
    <mergeCell ref="C21:C31"/>
    <mergeCell ref="E31:F31"/>
    <mergeCell ref="G21:H31"/>
    <mergeCell ref="B21:B44"/>
    <mergeCell ref="C38:C44"/>
    <mergeCell ref="E44:F44"/>
    <mergeCell ref="C33:C35"/>
    <mergeCell ref="E35:F35"/>
    <mergeCell ref="B45:B78"/>
    <mergeCell ref="C45:C59"/>
    <mergeCell ref="E59:F59"/>
    <mergeCell ref="C60:C65"/>
    <mergeCell ref="G60:G65"/>
    <mergeCell ref="E78:F78"/>
    <mergeCell ref="C66:C71"/>
    <mergeCell ref="G66:G71"/>
    <mergeCell ref="E65:F65"/>
    <mergeCell ref="C73:C78"/>
    <mergeCell ref="G73:G78"/>
    <mergeCell ref="B3:B20"/>
    <mergeCell ref="C3:C8"/>
    <mergeCell ref="E8:F8"/>
    <mergeCell ref="C9:C15"/>
    <mergeCell ref="G9:G15"/>
    <mergeCell ref="E15:F15"/>
    <mergeCell ref="G3:H8"/>
    <mergeCell ref="H9:H15"/>
    <mergeCell ref="H60:H65"/>
    <mergeCell ref="H73:H78"/>
    <mergeCell ref="H66:H71"/>
    <mergeCell ref="E71:F71"/>
    <mergeCell ref="G38:H44"/>
    <mergeCell ref="G45:H59"/>
    <mergeCell ref="G33:G35"/>
    <mergeCell ref="H33:H35"/>
    <mergeCell ref="B79:B82"/>
    <mergeCell ref="C80:C81"/>
    <mergeCell ref="E80:F80"/>
    <mergeCell ref="E81:F81"/>
    <mergeCell ref="G80:H81"/>
  </mergeCells>
  <conditionalFormatting sqref="A2:G2 D59:E59 D8:E8 D44:E44 A1:XFD1 A83:XFD1048576 B45:F45 D78:E78 D71:E71 B3:F3 C9:H9 D15:E15 C33 A79:F79 C17:E20 D31:E31 A21:F21 D65:E65 D33:D34 E33:H33 D35:E35 D46:F58 C60:H64 C66:H70 C73:H77 D4:F7 D22:F30 D39:F43 D10:F14 G80 C80:E82 A80:A82 F82 C72:F72 E34:F34 A22:A78 C32:F32 C36:F36 C38:F38 C37:E37 A3:A20 I2:XFD82 C16:F16">
    <cfRule type="cellIs" dxfId="8" priority="10" operator="equal">
      <formula>0</formula>
    </cfRule>
  </conditionalFormatting>
  <conditionalFormatting sqref="A1:XFD2 A83:XFD1048576 B45:F45 C59:E59 D78:E78 D71:E71 B3:F3 C8:E8 C9:H9 D15:E15 C44:E44 A79:F79 C17:E20 A21:F21 D65:E65 D33:D34 E33:H33 D35:E35 C46:F58 C60:H64 C66:H70 C73:H77 C4:F7 C22:F30 D10:F14 G80 C80:E82 A80:A82 F82 C72:F72 C33:C35 E34:F34 A22:A78 C31:E32 F32 C36:F36 C38:F43 C37:E37 A3:A20 I3:XFD82 C16:F16">
    <cfRule type="cellIs" dxfId="7" priority="8" operator="equal">
      <formula>"I"</formula>
    </cfRule>
    <cfRule type="cellIs" dxfId="6" priority="9" operator="equal">
      <formula>"N"</formula>
    </cfRule>
  </conditionalFormatting>
  <conditionalFormatting sqref="G3">
    <cfRule type="cellIs" dxfId="5" priority="6" operator="equal">
      <formula>0</formula>
    </cfRule>
  </conditionalFormatting>
  <conditionalFormatting sqref="G3">
    <cfRule type="cellIs" dxfId="4" priority="4" operator="equal">
      <formula>"I"</formula>
    </cfRule>
    <cfRule type="cellIs" dxfId="3" priority="5" operator="equal">
      <formula>"N"</formula>
    </cfRule>
  </conditionalFormatting>
  <conditionalFormatting sqref="G38">
    <cfRule type="cellIs" dxfId="2" priority="3" operator="equal">
      <formula>0</formula>
    </cfRule>
  </conditionalFormatting>
  <conditionalFormatting sqref="G38">
    <cfRule type="cellIs" dxfId="1" priority="1" operator="equal">
      <formula>"I"</formula>
    </cfRule>
    <cfRule type="cellIs" dxfId="0" priority="2" operator="equal">
      <formula>"N"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Caprice</dc:creator>
  <cp:lastModifiedBy>Caprice</cp:lastModifiedBy>
  <cp:lastPrinted>2022-05-31T13:17:32Z</cp:lastPrinted>
  <dcterms:created xsi:type="dcterms:W3CDTF">2022-02-22T20:46:44Z</dcterms:created>
  <dcterms:modified xsi:type="dcterms:W3CDTF">2022-08-08T02:51:58Z</dcterms:modified>
</cp:coreProperties>
</file>