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ctions\caed\hi\"/>
    </mc:Choice>
  </mc:AlternateContent>
  <xr:revisionPtr revIDLastSave="0" documentId="13_ncr:1_{1353053E-D1FF-497C-A18A-019C34A0777C}" xr6:coauthVersionLast="47" xr6:coauthVersionMax="47" xr10:uidLastSave="{00000000-0000-0000-0000-000000000000}"/>
  <bookViews>
    <workbookView xWindow="-120" yWindow="-120" windowWidth="29040" windowHeight="16440" xr2:uid="{BDC14994-19D2-47E3-9A20-F9E110A38188}"/>
  </bookViews>
  <sheets>
    <sheet name="a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1" l="1"/>
  <c r="G6" i="11"/>
  <c r="G7" i="11"/>
  <c r="G8" i="11"/>
  <c r="G9" i="11"/>
  <c r="G10" i="11"/>
  <c r="F56" i="11"/>
  <c r="F35" i="11"/>
  <c r="H35" i="11" s="1"/>
  <c r="H59" i="11"/>
  <c r="F99" i="11"/>
  <c r="G97" i="11" s="1"/>
  <c r="F29" i="11"/>
  <c r="F24" i="11"/>
  <c r="G18" i="11" s="1"/>
  <c r="G32" i="11"/>
  <c r="F47" i="11"/>
  <c r="G42" i="11" s="1"/>
  <c r="H41" i="11"/>
  <c r="F40" i="11"/>
  <c r="H25" i="11"/>
  <c r="H68" i="11"/>
  <c r="H95" i="11"/>
  <c r="F92" i="11"/>
  <c r="G91" i="11" s="1"/>
  <c r="H87" i="11"/>
  <c r="G23" i="11" l="1"/>
  <c r="G22" i="11"/>
  <c r="G21" i="11"/>
  <c r="G20" i="11"/>
  <c r="G19" i="11"/>
  <c r="G44" i="11"/>
  <c r="G46" i="11"/>
  <c r="G45" i="11"/>
  <c r="G43" i="11"/>
  <c r="F37" i="11"/>
  <c r="G36" i="11" s="1"/>
  <c r="G89" i="11"/>
  <c r="G96" i="11"/>
  <c r="G98" i="11"/>
  <c r="G28" i="11"/>
  <c r="G27" i="11"/>
  <c r="G38" i="11"/>
  <c r="G87" i="11"/>
  <c r="G88" i="11"/>
  <c r="G39" i="11"/>
  <c r="G90" i="11"/>
  <c r="G41" i="11"/>
  <c r="G95" i="11"/>
  <c r="G30" i="11"/>
  <c r="G31" i="11"/>
  <c r="G25" i="11"/>
  <c r="G26" i="11"/>
  <c r="G56" i="11"/>
  <c r="H16" i="11"/>
  <c r="F81" i="11"/>
  <c r="H79" i="11"/>
  <c r="F78" i="11"/>
  <c r="G75" i="11" s="1"/>
  <c r="H73" i="11"/>
  <c r="G55" i="11" l="1"/>
  <c r="G54" i="11"/>
  <c r="G50" i="11"/>
  <c r="G52" i="11"/>
  <c r="G49" i="11"/>
  <c r="G48" i="11"/>
  <c r="G53" i="11"/>
  <c r="G35" i="11"/>
  <c r="I35" i="11" s="1"/>
  <c r="G73" i="11"/>
  <c r="G74" i="11"/>
  <c r="G76" i="11"/>
  <c r="G77" i="11"/>
  <c r="G80" i="11"/>
  <c r="G79" i="11"/>
  <c r="I95" i="11"/>
  <c r="I25" i="11"/>
  <c r="G51" i="11"/>
  <c r="G57" i="11"/>
  <c r="G17" i="11"/>
  <c r="G16" i="11"/>
  <c r="G4" i="11"/>
  <c r="G3" i="11"/>
  <c r="I38" i="11"/>
  <c r="I41" i="11"/>
  <c r="I87" i="11"/>
  <c r="I16" i="11" l="1"/>
  <c r="I73" i="11"/>
  <c r="I79" i="11"/>
  <c r="F86" i="11" l="1"/>
  <c r="G84" i="11" s="1"/>
  <c r="H82" i="11"/>
  <c r="F72" i="11"/>
  <c r="G70" i="11" s="1"/>
  <c r="I59" i="11"/>
  <c r="G71" i="11" l="1"/>
  <c r="G69" i="11"/>
  <c r="G68" i="11"/>
  <c r="G83" i="11"/>
  <c r="G85" i="11"/>
  <c r="G82" i="11"/>
  <c r="G60" i="11"/>
  <c r="G61" i="11"/>
  <c r="G65" i="11"/>
  <c r="G62" i="11"/>
  <c r="G63" i="11"/>
  <c r="G59" i="11"/>
  <c r="G64" i="11"/>
  <c r="G66" i="11"/>
  <c r="I68" i="11" l="1"/>
  <c r="I82" i="11"/>
</calcChain>
</file>

<file path=xl/sharedStrings.xml><?xml version="1.0" encoding="utf-8"?>
<sst xmlns="http://schemas.openxmlformats.org/spreadsheetml/2006/main" count="170" uniqueCount="112">
  <si>
    <t>Total</t>
  </si>
  <si>
    <t>Margin</t>
  </si>
  <si>
    <t>Votes</t>
  </si>
  <si>
    <t>Hawaii</t>
  </si>
  <si>
    <t>%</t>
  </si>
  <si>
    <t>Oahu</t>
  </si>
  <si>
    <t>Hanalei</t>
  </si>
  <si>
    <t>Waimea</t>
  </si>
  <si>
    <t>Lahaina</t>
  </si>
  <si>
    <t>Makawao</t>
  </si>
  <si>
    <t>Molokai</t>
  </si>
  <si>
    <t>Kohala</t>
  </si>
  <si>
    <t>Kau</t>
  </si>
  <si>
    <t>Hana</t>
  </si>
  <si>
    <t>Hamakua</t>
  </si>
  <si>
    <t>Maui</t>
  </si>
  <si>
    <t>Kauai</t>
  </si>
  <si>
    <t>Island</t>
  </si>
  <si>
    <t>Waialua</t>
  </si>
  <si>
    <t>Ewa</t>
  </si>
  <si>
    <t>District</t>
  </si>
  <si>
    <t>Hilo</t>
  </si>
  <si>
    <t>Wailuku</t>
  </si>
  <si>
    <t>Honolulu</t>
  </si>
  <si>
    <t>Koolaupoko</t>
  </si>
  <si>
    <t>South Kona</t>
  </si>
  <si>
    <t>North Kona</t>
  </si>
  <si>
    <t>Koolauloa</t>
  </si>
  <si>
    <t>Puna</t>
  </si>
  <si>
    <t>Kaanapali</t>
  </si>
  <si>
    <t>Candidate</t>
  </si>
  <si>
    <t>\</t>
  </si>
  <si>
    <t>Uncalculable</t>
  </si>
  <si>
    <t>James I. Dowsett</t>
  </si>
  <si>
    <t>Paul F. Manini</t>
  </si>
  <si>
    <t>John Hammond</t>
  </si>
  <si>
    <t>I. Kahai</t>
  </si>
  <si>
    <t>John Ii</t>
  </si>
  <si>
    <t>William Webster</t>
  </si>
  <si>
    <t>Robert G. Davis</t>
  </si>
  <si>
    <t>J. W. E. Maikai</t>
  </si>
  <si>
    <t>J. H. Kaakua</t>
  </si>
  <si>
    <t>H. A. Kahanu</t>
  </si>
  <si>
    <t>S. P. Kalama</t>
  </si>
  <si>
    <t>scattering</t>
  </si>
  <si>
    <t>Mahi</t>
  </si>
  <si>
    <t>I</t>
  </si>
  <si>
    <t>M</t>
  </si>
  <si>
    <t>G. P. Judd</t>
  </si>
  <si>
    <t>J. W. Makalena</t>
  </si>
  <si>
    <t>Kalanipoo</t>
  </si>
  <si>
    <t>Ukeke</t>
  </si>
  <si>
    <t>Kupau</t>
  </si>
  <si>
    <t>Naukana</t>
  </si>
  <si>
    <t>Ioane</t>
  </si>
  <si>
    <t>William Humphreys</t>
  </si>
  <si>
    <t>D. Nahau</t>
  </si>
  <si>
    <t>Mahoe</t>
  </si>
  <si>
    <t>J. E. Chamberlain</t>
  </si>
  <si>
    <t>Keala</t>
  </si>
  <si>
    <t>R. S. Hollister</t>
  </si>
  <si>
    <t>W. B. Aka</t>
  </si>
  <si>
    <t>J. Kauai</t>
  </si>
  <si>
    <t>W. Uana</t>
  </si>
  <si>
    <t>Nawiliwili</t>
  </si>
  <si>
    <t>James W. Austin</t>
  </si>
  <si>
    <t>Z. P. Kaumaea</t>
  </si>
  <si>
    <t>J. D. Kahookano</t>
  </si>
  <si>
    <t>M. Kenui</t>
  </si>
  <si>
    <t>John Richardson</t>
  </si>
  <si>
    <t>S. M. Kamakau</t>
  </si>
  <si>
    <t>Kakani</t>
  </si>
  <si>
    <t>Akahopu</t>
  </si>
  <si>
    <t>Kaauai</t>
  </si>
  <si>
    <t>Kaukua</t>
  </si>
  <si>
    <t>Kapihe</t>
  </si>
  <si>
    <t>Kalama</t>
  </si>
  <si>
    <t>Kiolea</t>
  </si>
  <si>
    <t>Kahulanui</t>
  </si>
  <si>
    <t>Kaiwi</t>
  </si>
  <si>
    <t>S. G. Dwight</t>
  </si>
  <si>
    <t>Pikau</t>
  </si>
  <si>
    <t>Halekai</t>
  </si>
  <si>
    <t>Hoa</t>
  </si>
  <si>
    <t>Pali</t>
  </si>
  <si>
    <t>Kalauhala</t>
  </si>
  <si>
    <t>Acclaimed</t>
  </si>
  <si>
    <t>John S. Low</t>
  </si>
  <si>
    <t>H. M. Kamaipelekane</t>
  </si>
  <si>
    <t>H. L. Sheldon</t>
  </si>
  <si>
    <t>S. Kipi</t>
  </si>
  <si>
    <t>D. H. Hitchcock</t>
  </si>
  <si>
    <t>Paulo</t>
  </si>
  <si>
    <t>Kaainoa</t>
  </si>
  <si>
    <t>Kekahiko</t>
  </si>
  <si>
    <t>L. Kaapa</t>
  </si>
  <si>
    <t>B. Kaapa</t>
  </si>
  <si>
    <t>Lainaholo</t>
  </si>
  <si>
    <t>Heleluhe</t>
  </si>
  <si>
    <t>Hananui</t>
  </si>
  <si>
    <t>Pahukula</t>
  </si>
  <si>
    <t>Kani</t>
  </si>
  <si>
    <t>Keawehiku</t>
  </si>
  <si>
    <t>Maka</t>
  </si>
  <si>
    <t>S. Laanui</t>
  </si>
  <si>
    <t>Holoua</t>
  </si>
  <si>
    <t>J. W. Martin</t>
  </si>
  <si>
    <t>L. R. Macomber</t>
  </si>
  <si>
    <t>Unknown</t>
  </si>
  <si>
    <t>No returns</t>
  </si>
  <si>
    <t>Ministerial (pro-government)</t>
  </si>
  <si>
    <t>Independent (anti-government)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</si>
</sst>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0" fontId="3" fillId="2" borderId="24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2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3" fontId="3" fillId="3" borderId="28" xfId="0" applyNumberFormat="1" applyFont="1" applyFill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10" fontId="3" fillId="2" borderId="19" xfId="0" applyNumberFormat="1" applyFont="1" applyFill="1" applyBorder="1" applyAlignment="1">
      <alignment horizontal="center" vertical="center"/>
    </xf>
    <xf numFmtId="10" fontId="3" fillId="2" borderId="20" xfId="0" applyNumberFormat="1" applyFont="1" applyFill="1" applyBorder="1" applyAlignment="1">
      <alignment horizontal="center" vertical="center"/>
    </xf>
    <xf numFmtId="10" fontId="3" fillId="2" borderId="1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3" fillId="2" borderId="37" xfId="0" applyNumberFormat="1" applyFont="1" applyFill="1" applyBorder="1" applyAlignment="1">
      <alignment horizontal="center" vertical="center"/>
    </xf>
    <xf numFmtId="3" fontId="3" fillId="2" borderId="38" xfId="0" applyNumberFormat="1" applyFont="1" applyFill="1" applyBorder="1" applyAlignment="1">
      <alignment horizontal="center" vertical="center"/>
    </xf>
    <xf numFmtId="3" fontId="3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10" fontId="3" fillId="2" borderId="16" xfId="0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center" vertical="center"/>
    </xf>
    <xf numFmtId="3" fontId="3" fillId="2" borderId="43" xfId="0" applyNumberFormat="1" applyFont="1" applyFill="1" applyBorder="1" applyAlignment="1">
      <alignment horizontal="center" vertical="center"/>
    </xf>
    <xf numFmtId="3" fontId="3" fillId="2" borderId="44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  <xf numFmtId="10" fontId="3" fillId="2" borderId="4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0" fontId="3" fillId="3" borderId="21" xfId="0" applyNumberFormat="1" applyFont="1" applyFill="1" applyBorder="1" applyAlignment="1">
      <alignment horizontal="center" vertical="center"/>
    </xf>
    <xf numFmtId="10" fontId="3" fillId="3" borderId="48" xfId="0" applyNumberFormat="1" applyFont="1" applyFill="1" applyBorder="1" applyAlignment="1">
      <alignment horizontal="center" vertical="center"/>
    </xf>
    <xf numFmtId="10" fontId="3" fillId="3" borderId="32" xfId="0" applyNumberFormat="1" applyFont="1" applyFill="1" applyBorder="1" applyAlignment="1">
      <alignment horizontal="center" vertical="center"/>
    </xf>
    <xf numFmtId="10" fontId="3" fillId="3" borderId="7" xfId="0" applyNumberFormat="1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32" xfId="0" applyNumberFormat="1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3" fontId="3" fillId="2" borderId="5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2"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0.49998474074526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7EF28-A244-4E2C-BC40-E865478D8F23}">
  <dimension ref="B1:L99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8" sqref="O18"/>
    </sheetView>
  </sheetViews>
  <sheetFormatPr defaultRowHeight="12.75" x14ac:dyDescent="0.25"/>
  <cols>
    <col min="1" max="1" width="2.5703125" style="1" customWidth="1"/>
    <col min="2" max="2" width="8.42578125" style="1" bestFit="1" customWidth="1"/>
    <col min="3" max="3" width="10.140625" style="1" bestFit="1" customWidth="1"/>
    <col min="4" max="4" width="18" style="1" customWidth="1"/>
    <col min="5" max="5" width="2.5703125" style="1" customWidth="1"/>
    <col min="6" max="6" width="6.7109375" style="8" customWidth="1"/>
    <col min="7" max="7" width="6.7109375" style="1" customWidth="1"/>
    <col min="8" max="8" width="6.85546875" style="1" customWidth="1"/>
    <col min="9" max="9" width="7" style="1" bestFit="1" customWidth="1"/>
    <col min="10" max="11" width="2.5703125" style="1" customWidth="1"/>
    <col min="12" max="12" width="24.7109375" style="1" bestFit="1" customWidth="1"/>
    <col min="13" max="13" width="2.5703125" style="1" customWidth="1"/>
    <col min="14" max="16384" width="9.140625" style="1"/>
  </cols>
  <sheetData>
    <row r="1" spans="2:12" ht="13.5" thickBot="1" x14ac:dyDescent="0.3"/>
    <row r="2" spans="2:12" s="2" customFormat="1" ht="15.75" thickBot="1" x14ac:dyDescent="0.3">
      <c r="B2" s="5" t="s">
        <v>17</v>
      </c>
      <c r="C2" s="15" t="s">
        <v>20</v>
      </c>
      <c r="D2" s="90" t="s">
        <v>30</v>
      </c>
      <c r="E2" s="91"/>
      <c r="F2" s="9" t="s">
        <v>2</v>
      </c>
      <c r="G2" s="6" t="s">
        <v>4</v>
      </c>
      <c r="H2" s="30" t="s">
        <v>1</v>
      </c>
      <c r="I2" s="31"/>
    </row>
    <row r="3" spans="2:12" s="2" customFormat="1" ht="12.75" customHeight="1" thickBot="1" x14ac:dyDescent="0.3">
      <c r="B3" s="64" t="s">
        <v>3</v>
      </c>
      <c r="C3" s="66" t="s">
        <v>21</v>
      </c>
      <c r="D3" s="18" t="s">
        <v>90</v>
      </c>
      <c r="E3" s="18" t="s">
        <v>47</v>
      </c>
      <c r="F3" s="17">
        <v>399</v>
      </c>
      <c r="G3" s="3">
        <f>F3/F$11</f>
        <v>0.26406353408338851</v>
      </c>
      <c r="H3" s="49" t="s">
        <v>32</v>
      </c>
      <c r="I3" s="50"/>
    </row>
    <row r="4" spans="2:12" s="2" customFormat="1" ht="12.75" customHeight="1" x14ac:dyDescent="0.25">
      <c r="B4" s="56"/>
      <c r="C4" s="33"/>
      <c r="D4" s="7" t="s">
        <v>91</v>
      </c>
      <c r="E4" s="7" t="s">
        <v>47</v>
      </c>
      <c r="F4" s="14">
        <v>352</v>
      </c>
      <c r="G4" s="4">
        <f>F4/F$11</f>
        <v>0.23295830575777632</v>
      </c>
      <c r="H4" s="51"/>
      <c r="I4" s="52"/>
      <c r="K4" s="103" t="s">
        <v>47</v>
      </c>
      <c r="L4" s="105" t="s">
        <v>110</v>
      </c>
    </row>
    <row r="5" spans="2:12" s="2" customFormat="1" ht="12.75" customHeight="1" thickBot="1" x14ac:dyDescent="0.3">
      <c r="B5" s="56"/>
      <c r="C5" s="33"/>
      <c r="D5" s="93" t="s">
        <v>92</v>
      </c>
      <c r="E5" s="92"/>
      <c r="F5" s="13">
        <v>233</v>
      </c>
      <c r="G5" s="4">
        <f>F5/F$11</f>
        <v>0.15420251489080081</v>
      </c>
      <c r="H5" s="51"/>
      <c r="I5" s="52"/>
      <c r="K5" s="104" t="s">
        <v>46</v>
      </c>
      <c r="L5" s="105" t="s">
        <v>111</v>
      </c>
    </row>
    <row r="6" spans="2:12" s="2" customFormat="1" ht="12.75" customHeight="1" x14ac:dyDescent="0.25">
      <c r="B6" s="56"/>
      <c r="C6" s="33"/>
      <c r="D6" s="93" t="s">
        <v>93</v>
      </c>
      <c r="E6" s="92"/>
      <c r="F6" s="25">
        <v>197</v>
      </c>
      <c r="G6" s="4">
        <f>F6/F$11</f>
        <v>0.13037723362011913</v>
      </c>
      <c r="H6" s="51"/>
      <c r="I6" s="52"/>
    </row>
    <row r="7" spans="2:12" s="2" customFormat="1" ht="12.75" customHeight="1" x14ac:dyDescent="0.25">
      <c r="B7" s="56"/>
      <c r="C7" s="33"/>
      <c r="D7" s="93" t="s">
        <v>94</v>
      </c>
      <c r="E7" s="92"/>
      <c r="F7" s="25">
        <v>196</v>
      </c>
      <c r="G7" s="4">
        <f>F7/F$11</f>
        <v>0.12971542025148908</v>
      </c>
      <c r="H7" s="51"/>
      <c r="I7" s="52"/>
    </row>
    <row r="8" spans="2:12" s="2" customFormat="1" ht="12.75" customHeight="1" x14ac:dyDescent="0.25">
      <c r="B8" s="56"/>
      <c r="C8" s="33"/>
      <c r="D8" s="93" t="s">
        <v>95</v>
      </c>
      <c r="E8" s="92"/>
      <c r="F8" s="25">
        <v>119</v>
      </c>
      <c r="G8" s="4">
        <f>F8/F$11</f>
        <v>7.8755790866975511E-2</v>
      </c>
      <c r="H8" s="51"/>
      <c r="I8" s="52"/>
    </row>
    <row r="9" spans="2:12" s="2" customFormat="1" ht="12.75" customHeight="1" x14ac:dyDescent="0.25">
      <c r="B9" s="56"/>
      <c r="C9" s="33"/>
      <c r="D9" s="93" t="s">
        <v>96</v>
      </c>
      <c r="E9" s="92"/>
      <c r="F9" s="25">
        <v>12</v>
      </c>
      <c r="G9" s="4">
        <f>F9/F$11</f>
        <v>7.9417604235605555E-3</v>
      </c>
      <c r="H9" s="51"/>
      <c r="I9" s="52"/>
    </row>
    <row r="10" spans="2:12" s="2" customFormat="1" ht="12.75" customHeight="1" x14ac:dyDescent="0.25">
      <c r="B10" s="56"/>
      <c r="C10" s="33"/>
      <c r="D10" s="93" t="s">
        <v>44</v>
      </c>
      <c r="E10" s="92"/>
      <c r="F10" s="25">
        <v>8</v>
      </c>
      <c r="G10" s="4">
        <f>F10/F$11</f>
        <v>5.2945069490403706E-3</v>
      </c>
      <c r="H10" s="51"/>
      <c r="I10" s="52"/>
    </row>
    <row r="11" spans="2:12" s="2" customFormat="1" ht="12.75" customHeight="1" x14ac:dyDescent="0.25">
      <c r="B11" s="56"/>
      <c r="C11" s="33"/>
      <c r="D11" s="87" t="s">
        <v>0</v>
      </c>
      <c r="E11" s="86"/>
      <c r="F11" s="34">
        <v>1511</v>
      </c>
      <c r="G11" s="34"/>
      <c r="H11" s="53"/>
      <c r="I11" s="54"/>
    </row>
    <row r="12" spans="2:12" s="2" customFormat="1" ht="12.75" customHeight="1" x14ac:dyDescent="0.25">
      <c r="B12" s="56"/>
      <c r="C12" s="29" t="s">
        <v>14</v>
      </c>
      <c r="D12" s="7" t="s">
        <v>87</v>
      </c>
      <c r="E12" s="7" t="s">
        <v>46</v>
      </c>
      <c r="F12" s="98" t="s">
        <v>109</v>
      </c>
      <c r="G12" s="101"/>
      <c r="H12" s="101"/>
      <c r="I12" s="102"/>
    </row>
    <row r="13" spans="2:12" s="2" customFormat="1" ht="12.75" customHeight="1" x14ac:dyDescent="0.25">
      <c r="B13" s="56"/>
      <c r="C13" s="29" t="s">
        <v>11</v>
      </c>
      <c r="D13" s="7" t="s">
        <v>48</v>
      </c>
      <c r="E13" s="7" t="s">
        <v>46</v>
      </c>
      <c r="F13" s="94" t="s">
        <v>86</v>
      </c>
      <c r="G13" s="95"/>
      <c r="H13" s="95"/>
      <c r="I13" s="96"/>
    </row>
    <row r="14" spans="2:12" s="2" customFormat="1" ht="12.75" customHeight="1" x14ac:dyDescent="0.25">
      <c r="B14" s="56"/>
      <c r="C14" s="29" t="s">
        <v>25</v>
      </c>
      <c r="D14" s="93" t="s">
        <v>109</v>
      </c>
      <c r="E14" s="100"/>
      <c r="F14" s="100"/>
      <c r="G14" s="100"/>
      <c r="H14" s="100"/>
      <c r="I14" s="77"/>
    </row>
    <row r="15" spans="2:12" s="2" customFormat="1" ht="12.75" customHeight="1" x14ac:dyDescent="0.25">
      <c r="B15" s="56"/>
      <c r="C15" s="29" t="s">
        <v>26</v>
      </c>
      <c r="D15" s="7" t="s">
        <v>89</v>
      </c>
      <c r="E15" s="7" t="s">
        <v>46</v>
      </c>
      <c r="F15" s="98" t="s">
        <v>108</v>
      </c>
      <c r="G15" s="99"/>
      <c r="H15" s="27">
        <v>141</v>
      </c>
      <c r="I15" s="26"/>
    </row>
    <row r="16" spans="2:12" s="2" customFormat="1" ht="12.75" customHeight="1" x14ac:dyDescent="0.25">
      <c r="B16" s="56"/>
      <c r="C16" s="37" t="s">
        <v>28</v>
      </c>
      <c r="D16" s="93" t="s">
        <v>97</v>
      </c>
      <c r="E16" s="92"/>
      <c r="F16" s="14">
        <v>93</v>
      </c>
      <c r="G16" s="4">
        <f>F16/F$24</f>
        <v>0.23544303797468355</v>
      </c>
      <c r="H16" s="39">
        <f>F16-F17</f>
        <v>2</v>
      </c>
      <c r="I16" s="42">
        <f>G16-G17</f>
        <v>5.0632911392405056E-3</v>
      </c>
    </row>
    <row r="17" spans="2:9" s="2" customFormat="1" ht="12.75" customHeight="1" x14ac:dyDescent="0.25">
      <c r="B17" s="56"/>
      <c r="C17" s="38"/>
      <c r="D17" s="93" t="s">
        <v>98</v>
      </c>
      <c r="E17" s="92"/>
      <c r="F17" s="13">
        <v>91</v>
      </c>
      <c r="G17" s="4">
        <f>F17/F$24</f>
        <v>0.23037974683544304</v>
      </c>
      <c r="H17" s="40"/>
      <c r="I17" s="43"/>
    </row>
    <row r="18" spans="2:9" s="2" customFormat="1" ht="12.75" customHeight="1" x14ac:dyDescent="0.25">
      <c r="B18" s="56"/>
      <c r="C18" s="38"/>
      <c r="D18" s="93" t="s">
        <v>99</v>
      </c>
      <c r="E18" s="92"/>
      <c r="F18" s="21">
        <v>71</v>
      </c>
      <c r="G18" s="4">
        <f>F18/F$24</f>
        <v>0.17974683544303796</v>
      </c>
      <c r="H18" s="40"/>
      <c r="I18" s="43"/>
    </row>
    <row r="19" spans="2:9" s="2" customFormat="1" ht="12.75" customHeight="1" x14ac:dyDescent="0.25">
      <c r="B19" s="56"/>
      <c r="C19" s="38"/>
      <c r="D19" s="93" t="s">
        <v>100</v>
      </c>
      <c r="E19" s="92"/>
      <c r="F19" s="21">
        <v>45</v>
      </c>
      <c r="G19" s="4">
        <f>F19/F$24</f>
        <v>0.11392405063291139</v>
      </c>
      <c r="H19" s="40"/>
      <c r="I19" s="43"/>
    </row>
    <row r="20" spans="2:9" s="2" customFormat="1" ht="12.75" customHeight="1" x14ac:dyDescent="0.25">
      <c r="B20" s="56"/>
      <c r="C20" s="38"/>
      <c r="D20" s="93" t="s">
        <v>101</v>
      </c>
      <c r="E20" s="92"/>
      <c r="F20" s="21">
        <v>39</v>
      </c>
      <c r="G20" s="4">
        <f>F20/F$24</f>
        <v>9.8734177215189872E-2</v>
      </c>
      <c r="H20" s="40"/>
      <c r="I20" s="43"/>
    </row>
    <row r="21" spans="2:9" s="2" customFormat="1" ht="12.75" customHeight="1" x14ac:dyDescent="0.25">
      <c r="B21" s="56"/>
      <c r="C21" s="38"/>
      <c r="D21" s="93" t="s">
        <v>102</v>
      </c>
      <c r="E21" s="92"/>
      <c r="F21" s="21">
        <v>30</v>
      </c>
      <c r="G21" s="4">
        <f>F21/F$24</f>
        <v>7.5949367088607597E-2</v>
      </c>
      <c r="H21" s="40"/>
      <c r="I21" s="43"/>
    </row>
    <row r="22" spans="2:9" s="2" customFormat="1" ht="12.75" customHeight="1" x14ac:dyDescent="0.25">
      <c r="B22" s="56"/>
      <c r="C22" s="38"/>
      <c r="D22" s="93" t="s">
        <v>103</v>
      </c>
      <c r="E22" s="92"/>
      <c r="F22" s="21">
        <v>24</v>
      </c>
      <c r="G22" s="4">
        <f>F22/F$24</f>
        <v>6.0759493670886074E-2</v>
      </c>
      <c r="H22" s="40"/>
      <c r="I22" s="43"/>
    </row>
    <row r="23" spans="2:9" s="2" customFormat="1" ht="12.75" customHeight="1" x14ac:dyDescent="0.25">
      <c r="B23" s="56"/>
      <c r="C23" s="38"/>
      <c r="D23" s="93" t="s">
        <v>44</v>
      </c>
      <c r="E23" s="92"/>
      <c r="F23" s="21">
        <v>2</v>
      </c>
      <c r="G23" s="4">
        <f>F23/F$24</f>
        <v>5.0632911392405064E-3</v>
      </c>
      <c r="H23" s="40"/>
      <c r="I23" s="43"/>
    </row>
    <row r="24" spans="2:9" s="2" customFormat="1" ht="12.75" customHeight="1" x14ac:dyDescent="0.25">
      <c r="B24" s="56"/>
      <c r="C24" s="32"/>
      <c r="D24" s="87" t="s">
        <v>0</v>
      </c>
      <c r="E24" s="86"/>
      <c r="F24" s="35">
        <f>SUM(F16:F23)</f>
        <v>395</v>
      </c>
      <c r="G24" s="36"/>
      <c r="H24" s="41"/>
      <c r="I24" s="44"/>
    </row>
    <row r="25" spans="2:9" s="2" customFormat="1" ht="12.75" customHeight="1" x14ac:dyDescent="0.25">
      <c r="B25" s="56"/>
      <c r="C25" s="37" t="s">
        <v>12</v>
      </c>
      <c r="D25" s="7" t="s">
        <v>104</v>
      </c>
      <c r="E25" s="7" t="s">
        <v>46</v>
      </c>
      <c r="F25" s="14">
        <v>116</v>
      </c>
      <c r="G25" s="4">
        <f>F25/F$29</f>
        <v>0.59183673469387754</v>
      </c>
      <c r="H25" s="39">
        <f>F25-F26</f>
        <v>78</v>
      </c>
      <c r="I25" s="42">
        <f>G25-G26</f>
        <v>0.39795918367346939</v>
      </c>
    </row>
    <row r="26" spans="2:9" s="2" customFormat="1" ht="12.75" customHeight="1" x14ac:dyDescent="0.25">
      <c r="B26" s="56"/>
      <c r="C26" s="38"/>
      <c r="D26" s="93" t="s">
        <v>105</v>
      </c>
      <c r="E26" s="92"/>
      <c r="F26" s="13">
        <v>38</v>
      </c>
      <c r="G26" s="4">
        <f>F26/F$29</f>
        <v>0.19387755102040816</v>
      </c>
      <c r="H26" s="46"/>
      <c r="I26" s="43"/>
    </row>
    <row r="27" spans="2:9" s="2" customFormat="1" ht="12.75" customHeight="1" x14ac:dyDescent="0.25">
      <c r="B27" s="65"/>
      <c r="C27" s="38"/>
      <c r="D27" s="93" t="s">
        <v>106</v>
      </c>
      <c r="E27" s="92"/>
      <c r="F27" s="21">
        <v>29</v>
      </c>
      <c r="G27" s="4">
        <f>F27/F$29</f>
        <v>0.14795918367346939</v>
      </c>
      <c r="H27" s="46"/>
      <c r="I27" s="43"/>
    </row>
    <row r="28" spans="2:9" s="2" customFormat="1" ht="12.75" customHeight="1" x14ac:dyDescent="0.25">
      <c r="B28" s="65"/>
      <c r="C28" s="38"/>
      <c r="D28" s="93" t="s">
        <v>107</v>
      </c>
      <c r="E28" s="92"/>
      <c r="F28" s="21">
        <v>13</v>
      </c>
      <c r="G28" s="4">
        <f>F28/F$29</f>
        <v>6.6326530612244902E-2</v>
      </c>
      <c r="H28" s="46"/>
      <c r="I28" s="43"/>
    </row>
    <row r="29" spans="2:9" s="2" customFormat="1" ht="12.75" customHeight="1" thickBot="1" x14ac:dyDescent="0.3">
      <c r="B29" s="57"/>
      <c r="C29" s="45"/>
      <c r="D29" s="88" t="s">
        <v>0</v>
      </c>
      <c r="E29" s="89"/>
      <c r="F29" s="67">
        <f>SUM(F25:F28)</f>
        <v>196</v>
      </c>
      <c r="G29" s="68"/>
      <c r="H29" s="47"/>
      <c r="I29" s="48"/>
    </row>
    <row r="30" spans="2:9" x14ac:dyDescent="0.25">
      <c r="B30" s="55" t="s">
        <v>15</v>
      </c>
      <c r="C30" s="32" t="s">
        <v>8</v>
      </c>
      <c r="D30" s="12" t="s">
        <v>65</v>
      </c>
      <c r="E30" s="12" t="s">
        <v>46</v>
      </c>
      <c r="F30" s="16">
        <v>675</v>
      </c>
      <c r="G30" s="11">
        <f>F30/F$33</f>
        <v>0.60592459605026927</v>
      </c>
      <c r="H30" s="49" t="s">
        <v>32</v>
      </c>
      <c r="I30" s="50"/>
    </row>
    <row r="31" spans="2:9" x14ac:dyDescent="0.25">
      <c r="B31" s="56"/>
      <c r="C31" s="33"/>
      <c r="D31" s="7" t="s">
        <v>66</v>
      </c>
      <c r="E31" s="7" t="s">
        <v>46</v>
      </c>
      <c r="F31" s="14">
        <v>559</v>
      </c>
      <c r="G31" s="4">
        <f>F31/F$33</f>
        <v>0.50179533213644523</v>
      </c>
      <c r="H31" s="51"/>
      <c r="I31" s="52"/>
    </row>
    <row r="32" spans="2:9" x14ac:dyDescent="0.25">
      <c r="B32" s="56"/>
      <c r="C32" s="33"/>
      <c r="D32" s="93" t="s">
        <v>67</v>
      </c>
      <c r="E32" s="92"/>
      <c r="F32" s="13">
        <v>555</v>
      </c>
      <c r="G32" s="4">
        <f>F32/F$33</f>
        <v>0.49820466786355477</v>
      </c>
      <c r="H32" s="51"/>
      <c r="I32" s="52"/>
    </row>
    <row r="33" spans="2:9" x14ac:dyDescent="0.25">
      <c r="B33" s="56"/>
      <c r="C33" s="33"/>
      <c r="D33" s="87" t="s">
        <v>0</v>
      </c>
      <c r="E33" s="86"/>
      <c r="F33" s="34">
        <v>1114</v>
      </c>
      <c r="G33" s="34"/>
      <c r="H33" s="53"/>
      <c r="I33" s="54"/>
    </row>
    <row r="34" spans="2:9" x14ac:dyDescent="0.25">
      <c r="B34" s="56"/>
      <c r="C34" s="28" t="s">
        <v>29</v>
      </c>
      <c r="D34" s="93" t="s">
        <v>68</v>
      </c>
      <c r="E34" s="92"/>
      <c r="F34" s="98" t="s">
        <v>108</v>
      </c>
      <c r="G34" s="99"/>
      <c r="H34" s="27">
        <v>74</v>
      </c>
      <c r="I34" s="26"/>
    </row>
    <row r="35" spans="2:9" x14ac:dyDescent="0.25">
      <c r="B35" s="56"/>
      <c r="C35" s="33" t="s">
        <v>22</v>
      </c>
      <c r="D35" s="7" t="s">
        <v>69</v>
      </c>
      <c r="E35" s="7" t="s">
        <v>47</v>
      </c>
      <c r="F35" s="14">
        <f>456+94</f>
        <v>550</v>
      </c>
      <c r="G35" s="4">
        <f>F35/F$37</f>
        <v>0.50878815911193342</v>
      </c>
      <c r="H35" s="39">
        <f>F35-F36</f>
        <v>19</v>
      </c>
      <c r="I35" s="42">
        <f>G35-G36</f>
        <v>1.7576318223866794E-2</v>
      </c>
    </row>
    <row r="36" spans="2:9" x14ac:dyDescent="0.25">
      <c r="B36" s="56"/>
      <c r="C36" s="33"/>
      <c r="D36" s="7" t="s">
        <v>70</v>
      </c>
      <c r="E36" s="7" t="s">
        <v>46</v>
      </c>
      <c r="F36" s="24">
        <v>531</v>
      </c>
      <c r="G36" s="4">
        <f>F36/F$37</f>
        <v>0.49121184088806663</v>
      </c>
      <c r="H36" s="46"/>
      <c r="I36" s="43"/>
    </row>
    <row r="37" spans="2:9" x14ac:dyDescent="0.25">
      <c r="B37" s="56"/>
      <c r="C37" s="33"/>
      <c r="D37" s="87" t="s">
        <v>0</v>
      </c>
      <c r="E37" s="86"/>
      <c r="F37" s="35">
        <f>SUM(F35:F36)</f>
        <v>1081</v>
      </c>
      <c r="G37" s="36"/>
      <c r="H37" s="41"/>
      <c r="I37" s="44"/>
    </row>
    <row r="38" spans="2:9" x14ac:dyDescent="0.25">
      <c r="B38" s="56"/>
      <c r="C38" s="33" t="s">
        <v>9</v>
      </c>
      <c r="D38" s="93" t="s">
        <v>75</v>
      </c>
      <c r="E38" s="92"/>
      <c r="F38" s="14">
        <v>277</v>
      </c>
      <c r="G38" s="4">
        <f>F38/F$40</f>
        <v>0.78917378917378922</v>
      </c>
      <c r="H38" s="39">
        <v>205</v>
      </c>
      <c r="I38" s="42">
        <f>G38-G39</f>
        <v>0.57834757834757844</v>
      </c>
    </row>
    <row r="39" spans="2:9" x14ac:dyDescent="0.25">
      <c r="B39" s="56"/>
      <c r="C39" s="33"/>
      <c r="D39" s="93" t="s">
        <v>76</v>
      </c>
      <c r="E39" s="92"/>
      <c r="F39" s="13">
        <v>74</v>
      </c>
      <c r="G39" s="4">
        <f>F39/F$40</f>
        <v>0.21082621082621084</v>
      </c>
      <c r="H39" s="46"/>
      <c r="I39" s="43"/>
    </row>
    <row r="40" spans="2:9" x14ac:dyDescent="0.25">
      <c r="B40" s="56"/>
      <c r="C40" s="33"/>
      <c r="D40" s="87" t="s">
        <v>0</v>
      </c>
      <c r="E40" s="86"/>
      <c r="F40" s="35">
        <f>SUM(F38:F39)</f>
        <v>351</v>
      </c>
      <c r="G40" s="36"/>
      <c r="H40" s="41"/>
      <c r="I40" s="44"/>
    </row>
    <row r="41" spans="2:9" x14ac:dyDescent="0.25">
      <c r="B41" s="56"/>
      <c r="C41" s="37" t="s">
        <v>13</v>
      </c>
      <c r="D41" s="93" t="s">
        <v>71</v>
      </c>
      <c r="E41" s="92"/>
      <c r="F41" s="14">
        <v>448</v>
      </c>
      <c r="G41" s="4">
        <f>F41/F$47</f>
        <v>0.54634146341463419</v>
      </c>
      <c r="H41" s="39">
        <f>F41-F42</f>
        <v>267</v>
      </c>
      <c r="I41" s="42">
        <f>G41-G42</f>
        <v>0.32560975609756104</v>
      </c>
    </row>
    <row r="42" spans="2:9" x14ac:dyDescent="0.25">
      <c r="B42" s="56"/>
      <c r="C42" s="38"/>
      <c r="D42" s="93" t="s">
        <v>15</v>
      </c>
      <c r="E42" s="92"/>
      <c r="F42" s="13">
        <v>181</v>
      </c>
      <c r="G42" s="4">
        <f>F42/F$47</f>
        <v>0.22073170731707317</v>
      </c>
      <c r="H42" s="46"/>
      <c r="I42" s="43"/>
    </row>
    <row r="43" spans="2:9" x14ac:dyDescent="0.25">
      <c r="B43" s="56"/>
      <c r="C43" s="38"/>
      <c r="D43" s="93" t="s">
        <v>72</v>
      </c>
      <c r="E43" s="92"/>
      <c r="F43" s="21">
        <v>96</v>
      </c>
      <c r="G43" s="4">
        <f>F43/F$47</f>
        <v>0.11707317073170732</v>
      </c>
      <c r="H43" s="46"/>
      <c r="I43" s="43"/>
    </row>
    <row r="44" spans="2:9" x14ac:dyDescent="0.25">
      <c r="B44" s="56"/>
      <c r="C44" s="38"/>
      <c r="D44" s="7" t="s">
        <v>48</v>
      </c>
      <c r="E44" s="7" t="s">
        <v>46</v>
      </c>
      <c r="F44" s="21">
        <v>60</v>
      </c>
      <c r="G44" s="4">
        <f>F44/F$47</f>
        <v>7.3170731707317069E-2</v>
      </c>
      <c r="H44" s="46"/>
      <c r="I44" s="43"/>
    </row>
    <row r="45" spans="2:9" x14ac:dyDescent="0.25">
      <c r="B45" s="56"/>
      <c r="C45" s="38"/>
      <c r="D45" s="93" t="s">
        <v>73</v>
      </c>
      <c r="E45" s="92"/>
      <c r="F45" s="21">
        <v>30</v>
      </c>
      <c r="G45" s="4">
        <f>F45/F$47</f>
        <v>3.6585365853658534E-2</v>
      </c>
      <c r="H45" s="46"/>
      <c r="I45" s="43"/>
    </row>
    <row r="46" spans="2:9" x14ac:dyDescent="0.25">
      <c r="B46" s="56"/>
      <c r="C46" s="38"/>
      <c r="D46" s="93" t="s">
        <v>74</v>
      </c>
      <c r="E46" s="92"/>
      <c r="F46" s="21">
        <v>5</v>
      </c>
      <c r="G46" s="4">
        <f>F46/F$47</f>
        <v>6.0975609756097563E-3</v>
      </c>
      <c r="H46" s="46"/>
      <c r="I46" s="43"/>
    </row>
    <row r="47" spans="2:9" x14ac:dyDescent="0.25">
      <c r="B47" s="56"/>
      <c r="C47" s="32"/>
      <c r="D47" s="87" t="s">
        <v>0</v>
      </c>
      <c r="E47" s="86"/>
      <c r="F47" s="35">
        <f>SUM(F41:F46)</f>
        <v>820</v>
      </c>
      <c r="G47" s="36"/>
      <c r="H47" s="41"/>
      <c r="I47" s="44"/>
    </row>
    <row r="48" spans="2:9" x14ac:dyDescent="0.25">
      <c r="B48" s="56"/>
      <c r="C48" s="33" t="s">
        <v>10</v>
      </c>
      <c r="D48" s="93" t="s">
        <v>77</v>
      </c>
      <c r="E48" s="92"/>
      <c r="F48" s="14">
        <v>187</v>
      </c>
      <c r="G48" s="11">
        <f>F48/F$58</f>
        <v>0.32578397212543553</v>
      </c>
      <c r="H48" s="70" t="s">
        <v>32</v>
      </c>
      <c r="I48" s="71"/>
    </row>
    <row r="49" spans="2:9" x14ac:dyDescent="0.25">
      <c r="B49" s="56"/>
      <c r="C49" s="33"/>
      <c r="D49" s="7" t="s">
        <v>88</v>
      </c>
      <c r="E49" s="7" t="s">
        <v>47</v>
      </c>
      <c r="F49" s="16">
        <v>145</v>
      </c>
      <c r="G49" s="11">
        <f>F49/F$58</f>
        <v>0.25261324041811845</v>
      </c>
      <c r="H49" s="51"/>
      <c r="I49" s="52"/>
    </row>
    <row r="50" spans="2:9" x14ac:dyDescent="0.25">
      <c r="B50" s="56"/>
      <c r="C50" s="33"/>
      <c r="D50" s="93" t="s">
        <v>79</v>
      </c>
      <c r="E50" s="92"/>
      <c r="F50" s="25">
        <v>137</v>
      </c>
      <c r="G50" s="11">
        <f>F50/F$58</f>
        <v>0.23867595818815332</v>
      </c>
      <c r="H50" s="51"/>
      <c r="I50" s="52"/>
    </row>
    <row r="51" spans="2:9" x14ac:dyDescent="0.25">
      <c r="B51" s="56"/>
      <c r="C51" s="33"/>
      <c r="D51" s="93" t="s">
        <v>78</v>
      </c>
      <c r="E51" s="92"/>
      <c r="F51" s="13">
        <v>120</v>
      </c>
      <c r="G51" s="11">
        <f>F51/F$58</f>
        <v>0.20905923344947736</v>
      </c>
      <c r="H51" s="51"/>
      <c r="I51" s="52"/>
    </row>
    <row r="52" spans="2:9" x14ac:dyDescent="0.25">
      <c r="B52" s="56"/>
      <c r="C52" s="33"/>
      <c r="D52" s="93" t="s">
        <v>81</v>
      </c>
      <c r="E52" s="92"/>
      <c r="F52" s="25">
        <v>110</v>
      </c>
      <c r="G52" s="11">
        <f>F52/F$58</f>
        <v>0.19163763066202091</v>
      </c>
      <c r="H52" s="51"/>
      <c r="I52" s="52"/>
    </row>
    <row r="53" spans="2:9" x14ac:dyDescent="0.25">
      <c r="B53" s="56"/>
      <c r="C53" s="33"/>
      <c r="D53" s="93" t="s">
        <v>80</v>
      </c>
      <c r="E53" s="92"/>
      <c r="F53" s="25">
        <v>107</v>
      </c>
      <c r="G53" s="11">
        <f>F53/F$58</f>
        <v>0.18641114982578397</v>
      </c>
      <c r="H53" s="51"/>
      <c r="I53" s="52"/>
    </row>
    <row r="54" spans="2:9" x14ac:dyDescent="0.25">
      <c r="B54" s="56"/>
      <c r="C54" s="33"/>
      <c r="D54" s="93" t="s">
        <v>82</v>
      </c>
      <c r="E54" s="92"/>
      <c r="F54" s="25">
        <v>100</v>
      </c>
      <c r="G54" s="11">
        <f>F54/F$58</f>
        <v>0.17421602787456447</v>
      </c>
      <c r="H54" s="51"/>
      <c r="I54" s="52"/>
    </row>
    <row r="55" spans="2:9" x14ac:dyDescent="0.25">
      <c r="B55" s="56"/>
      <c r="C55" s="33"/>
      <c r="D55" s="93" t="s">
        <v>83</v>
      </c>
      <c r="E55" s="92"/>
      <c r="F55" s="25">
        <v>99</v>
      </c>
      <c r="G55" s="11">
        <f>F55/F$58</f>
        <v>0.17247386759581881</v>
      </c>
      <c r="H55" s="51"/>
      <c r="I55" s="52"/>
    </row>
    <row r="56" spans="2:9" x14ac:dyDescent="0.25">
      <c r="B56" s="56"/>
      <c r="C56" s="33"/>
      <c r="D56" s="93" t="s">
        <v>85</v>
      </c>
      <c r="E56" s="92"/>
      <c r="F56" s="25">
        <f>47+25</f>
        <v>72</v>
      </c>
      <c r="G56" s="11">
        <f>F56/F$58</f>
        <v>0.12543554006968641</v>
      </c>
      <c r="H56" s="51"/>
      <c r="I56" s="52"/>
    </row>
    <row r="57" spans="2:9" x14ac:dyDescent="0.25">
      <c r="B57" s="56"/>
      <c r="C57" s="33"/>
      <c r="D57" s="93" t="s">
        <v>84</v>
      </c>
      <c r="E57" s="92"/>
      <c r="F57" s="13">
        <v>32</v>
      </c>
      <c r="G57" s="11">
        <f>F57/F$58</f>
        <v>5.5749128919860627E-2</v>
      </c>
      <c r="H57" s="51"/>
      <c r="I57" s="52"/>
    </row>
    <row r="58" spans="2:9" ht="13.5" thickBot="1" x14ac:dyDescent="0.3">
      <c r="B58" s="57"/>
      <c r="C58" s="58"/>
      <c r="D58" s="88" t="s">
        <v>0</v>
      </c>
      <c r="E58" s="89"/>
      <c r="F58" s="59">
        <v>574</v>
      </c>
      <c r="G58" s="59"/>
      <c r="H58" s="72"/>
      <c r="I58" s="73"/>
    </row>
    <row r="59" spans="2:9" x14ac:dyDescent="0.25">
      <c r="B59" s="55" t="s">
        <v>5</v>
      </c>
      <c r="C59" s="32" t="s">
        <v>23</v>
      </c>
      <c r="D59" s="12" t="s">
        <v>33</v>
      </c>
      <c r="E59" s="12" t="s">
        <v>46</v>
      </c>
      <c r="F59" s="16">
        <v>1136</v>
      </c>
      <c r="G59" s="11">
        <f>F59/F$67</f>
        <v>0.53813358597820937</v>
      </c>
      <c r="H59" s="49">
        <f>AVERAGE(F59:F62)-AVERAGE(F63:F66)</f>
        <v>132.75</v>
      </c>
      <c r="I59" s="85">
        <f>H59/F67</f>
        <v>6.2884888678351486E-2</v>
      </c>
    </row>
    <row r="60" spans="2:9" x14ac:dyDescent="0.25">
      <c r="B60" s="56"/>
      <c r="C60" s="33"/>
      <c r="D60" s="7" t="s">
        <v>34</v>
      </c>
      <c r="E60" s="7" t="s">
        <v>46</v>
      </c>
      <c r="F60" s="14">
        <v>1129</v>
      </c>
      <c r="G60" s="11">
        <f>F60/F$67</f>
        <v>0.53481762198010419</v>
      </c>
      <c r="H60" s="51"/>
      <c r="I60" s="43"/>
    </row>
    <row r="61" spans="2:9" x14ac:dyDescent="0.25">
      <c r="B61" s="56"/>
      <c r="C61" s="33"/>
      <c r="D61" s="7" t="s">
        <v>36</v>
      </c>
      <c r="E61" s="7" t="s">
        <v>46</v>
      </c>
      <c r="F61" s="14">
        <v>1095</v>
      </c>
      <c r="G61" s="11">
        <f>F61/F$67</f>
        <v>0.51871151113216485</v>
      </c>
      <c r="H61" s="51"/>
      <c r="I61" s="43"/>
    </row>
    <row r="62" spans="2:9" x14ac:dyDescent="0.25">
      <c r="B62" s="56"/>
      <c r="C62" s="33"/>
      <c r="D62" s="7" t="s">
        <v>35</v>
      </c>
      <c r="E62" s="7" t="s">
        <v>46</v>
      </c>
      <c r="F62" s="14">
        <v>1055</v>
      </c>
      <c r="G62" s="11">
        <f>F62/F$67</f>
        <v>0.49976314542870676</v>
      </c>
      <c r="H62" s="51"/>
      <c r="I62" s="43"/>
    </row>
    <row r="63" spans="2:9" x14ac:dyDescent="0.25">
      <c r="B63" s="56"/>
      <c r="C63" s="33"/>
      <c r="D63" s="7" t="s">
        <v>39</v>
      </c>
      <c r="E63" s="7" t="s">
        <v>47</v>
      </c>
      <c r="F63" s="10">
        <v>975</v>
      </c>
      <c r="G63" s="11">
        <f>F63/F$67</f>
        <v>0.46186641402179063</v>
      </c>
      <c r="H63" s="51"/>
      <c r="I63" s="43"/>
    </row>
    <row r="64" spans="2:9" x14ac:dyDescent="0.25">
      <c r="B64" s="56"/>
      <c r="C64" s="33"/>
      <c r="D64" s="7" t="s">
        <v>40</v>
      </c>
      <c r="E64" s="7" t="s">
        <v>47</v>
      </c>
      <c r="F64" s="10">
        <v>975</v>
      </c>
      <c r="G64" s="11">
        <f>F64/F$67</f>
        <v>0.46186641402179063</v>
      </c>
      <c r="H64" s="51"/>
      <c r="I64" s="43"/>
    </row>
    <row r="65" spans="2:9" x14ac:dyDescent="0.25">
      <c r="B65" s="56"/>
      <c r="C65" s="33"/>
      <c r="D65" s="7" t="s">
        <v>38</v>
      </c>
      <c r="E65" s="7" t="s">
        <v>47</v>
      </c>
      <c r="F65" s="13">
        <v>969</v>
      </c>
      <c r="G65" s="11">
        <f>F65/F$67</f>
        <v>0.45902415916627193</v>
      </c>
      <c r="H65" s="51"/>
      <c r="I65" s="43"/>
    </row>
    <row r="66" spans="2:9" x14ac:dyDescent="0.25">
      <c r="B66" s="56"/>
      <c r="C66" s="33"/>
      <c r="D66" s="7" t="s">
        <v>37</v>
      </c>
      <c r="E66" s="7" t="s">
        <v>47</v>
      </c>
      <c r="F66" s="13">
        <v>965</v>
      </c>
      <c r="G66" s="11">
        <f>F66/F$67</f>
        <v>0.45712932259592609</v>
      </c>
      <c r="H66" s="51"/>
      <c r="I66" s="43"/>
    </row>
    <row r="67" spans="2:9" x14ac:dyDescent="0.25">
      <c r="B67" s="56"/>
      <c r="C67" s="33"/>
      <c r="D67" s="87" t="s">
        <v>0</v>
      </c>
      <c r="E67" s="86"/>
      <c r="F67" s="34">
        <v>2111</v>
      </c>
      <c r="G67" s="34"/>
      <c r="H67" s="53"/>
      <c r="I67" s="44"/>
    </row>
    <row r="68" spans="2:9" x14ac:dyDescent="0.25">
      <c r="B68" s="56"/>
      <c r="C68" s="33" t="s">
        <v>19</v>
      </c>
      <c r="D68" s="7" t="s">
        <v>34</v>
      </c>
      <c r="E68" s="7" t="s">
        <v>46</v>
      </c>
      <c r="F68" s="14">
        <v>201</v>
      </c>
      <c r="G68" s="4">
        <f>F68/F$72</f>
        <v>0.39411764705882352</v>
      </c>
      <c r="H68" s="60">
        <f>F68-F69</f>
        <v>56</v>
      </c>
      <c r="I68" s="69">
        <f>G68-G69</f>
        <v>0.10980392156862745</v>
      </c>
    </row>
    <row r="69" spans="2:9" x14ac:dyDescent="0.25">
      <c r="B69" s="56"/>
      <c r="C69" s="33"/>
      <c r="D69" s="93" t="s">
        <v>45</v>
      </c>
      <c r="E69" s="92"/>
      <c r="F69" s="13">
        <v>145</v>
      </c>
      <c r="G69" s="4">
        <f t="shared" ref="G69:G71" si="0">F69/F$72</f>
        <v>0.28431372549019607</v>
      </c>
      <c r="H69" s="60"/>
      <c r="I69" s="69"/>
    </row>
    <row r="70" spans="2:9" x14ac:dyDescent="0.25">
      <c r="B70" s="56"/>
      <c r="C70" s="33"/>
      <c r="D70" s="7" t="s">
        <v>43</v>
      </c>
      <c r="E70" s="7" t="s">
        <v>47</v>
      </c>
      <c r="F70" s="25">
        <v>128</v>
      </c>
      <c r="G70" s="4">
        <f t="shared" si="0"/>
        <v>0.25098039215686274</v>
      </c>
      <c r="H70" s="60"/>
      <c r="I70" s="69"/>
    </row>
    <row r="71" spans="2:9" x14ac:dyDescent="0.25">
      <c r="B71" s="56"/>
      <c r="C71" s="33"/>
      <c r="D71" s="93" t="s">
        <v>44</v>
      </c>
      <c r="E71" s="92"/>
      <c r="F71" s="13">
        <v>36</v>
      </c>
      <c r="G71" s="4">
        <f t="shared" si="0"/>
        <v>7.0588235294117646E-2</v>
      </c>
      <c r="H71" s="60"/>
      <c r="I71" s="69"/>
    </row>
    <row r="72" spans="2:9" x14ac:dyDescent="0.25">
      <c r="B72" s="56"/>
      <c r="C72" s="33"/>
      <c r="D72" s="87" t="s">
        <v>0</v>
      </c>
      <c r="E72" s="86"/>
      <c r="F72" s="34">
        <f>SUM(F68:F71)</f>
        <v>510</v>
      </c>
      <c r="G72" s="34"/>
      <c r="H72" s="61"/>
      <c r="I72" s="69"/>
    </row>
    <row r="73" spans="2:9" x14ac:dyDescent="0.25">
      <c r="B73" s="56"/>
      <c r="C73" s="33" t="s">
        <v>27</v>
      </c>
      <c r="D73" s="93" t="s">
        <v>50</v>
      </c>
      <c r="E73" s="92"/>
      <c r="F73" s="14">
        <v>94</v>
      </c>
      <c r="G73" s="4">
        <f>F73/F$78</f>
        <v>0.30718954248366015</v>
      </c>
      <c r="H73" s="60">
        <f>F73-F74</f>
        <v>4</v>
      </c>
      <c r="I73" s="69">
        <f>G73-G74</f>
        <v>1.307189542483661E-2</v>
      </c>
    </row>
    <row r="74" spans="2:9" x14ac:dyDescent="0.25">
      <c r="B74" s="56"/>
      <c r="C74" s="33"/>
      <c r="D74" s="93" t="s">
        <v>51</v>
      </c>
      <c r="E74" s="92"/>
      <c r="F74" s="10">
        <v>90</v>
      </c>
      <c r="G74" s="4">
        <f t="shared" ref="G74:G77" si="1">F74/F$78</f>
        <v>0.29411764705882354</v>
      </c>
      <c r="H74" s="60"/>
      <c r="I74" s="69"/>
    </row>
    <row r="75" spans="2:9" x14ac:dyDescent="0.25">
      <c r="B75" s="56"/>
      <c r="C75" s="33"/>
      <c r="D75" s="93" t="s">
        <v>52</v>
      </c>
      <c r="E75" s="92"/>
      <c r="F75" s="25">
        <v>55</v>
      </c>
      <c r="G75" s="4">
        <f t="shared" si="1"/>
        <v>0.17973856209150327</v>
      </c>
      <c r="H75" s="60"/>
      <c r="I75" s="69"/>
    </row>
    <row r="76" spans="2:9" x14ac:dyDescent="0.25">
      <c r="B76" s="56"/>
      <c r="C76" s="33"/>
      <c r="D76" s="93" t="s">
        <v>53</v>
      </c>
      <c r="E76" s="92"/>
      <c r="F76" s="23">
        <v>41</v>
      </c>
      <c r="G76" s="4">
        <f t="shared" si="1"/>
        <v>0.13398692810457516</v>
      </c>
      <c r="H76" s="60"/>
      <c r="I76" s="69"/>
    </row>
    <row r="77" spans="2:9" x14ac:dyDescent="0.25">
      <c r="B77" s="56"/>
      <c r="C77" s="33"/>
      <c r="D77" s="93" t="s">
        <v>54</v>
      </c>
      <c r="E77" s="92"/>
      <c r="F77" s="13">
        <v>26</v>
      </c>
      <c r="G77" s="4">
        <f t="shared" si="1"/>
        <v>8.4967320261437912E-2</v>
      </c>
      <c r="H77" s="60"/>
      <c r="I77" s="69"/>
    </row>
    <row r="78" spans="2:9" x14ac:dyDescent="0.25">
      <c r="B78" s="56"/>
      <c r="C78" s="33"/>
      <c r="D78" s="87" t="s">
        <v>0</v>
      </c>
      <c r="E78" s="86"/>
      <c r="F78" s="34">
        <f>SUM(F73:F77)</f>
        <v>306</v>
      </c>
      <c r="G78" s="34"/>
      <c r="H78" s="61"/>
      <c r="I78" s="69"/>
    </row>
    <row r="79" spans="2:9" x14ac:dyDescent="0.25">
      <c r="B79" s="56"/>
      <c r="C79" s="33" t="s">
        <v>24</v>
      </c>
      <c r="D79" s="7" t="s">
        <v>48</v>
      </c>
      <c r="E79" s="7" t="s">
        <v>46</v>
      </c>
      <c r="F79" s="14">
        <v>312</v>
      </c>
      <c r="G79" s="4">
        <f>F79/F$81</f>
        <v>0.65135699373695199</v>
      </c>
      <c r="H79" s="60">
        <f>F79-F80</f>
        <v>145</v>
      </c>
      <c r="I79" s="69">
        <f>G79-G80</f>
        <v>0.30271398747390399</v>
      </c>
    </row>
    <row r="80" spans="2:9" x14ac:dyDescent="0.25">
      <c r="B80" s="56"/>
      <c r="C80" s="33"/>
      <c r="D80" s="7" t="s">
        <v>49</v>
      </c>
      <c r="E80" s="7" t="s">
        <v>47</v>
      </c>
      <c r="F80" s="10">
        <v>167</v>
      </c>
      <c r="G80" s="4">
        <f>F80/F$81</f>
        <v>0.34864300626304801</v>
      </c>
      <c r="H80" s="60"/>
      <c r="I80" s="69"/>
    </row>
    <row r="81" spans="2:12" x14ac:dyDescent="0.25">
      <c r="B81" s="56"/>
      <c r="C81" s="33"/>
      <c r="D81" s="87" t="s">
        <v>0</v>
      </c>
      <c r="E81" s="86"/>
      <c r="F81" s="34">
        <f>SUM(F79:F80)</f>
        <v>479</v>
      </c>
      <c r="G81" s="34"/>
      <c r="H81" s="61"/>
      <c r="I81" s="69"/>
    </row>
    <row r="82" spans="2:12" x14ac:dyDescent="0.25">
      <c r="B82" s="56"/>
      <c r="C82" s="33" t="s">
        <v>18</v>
      </c>
      <c r="D82" s="93" t="s">
        <v>41</v>
      </c>
      <c r="E82" s="92"/>
      <c r="F82" s="14">
        <v>122</v>
      </c>
      <c r="G82" s="4">
        <f>F82/F$86</f>
        <v>0.48799999999999999</v>
      </c>
      <c r="H82" s="60">
        <f>F82-F83</f>
        <v>57</v>
      </c>
      <c r="I82" s="69">
        <f>G82-G83</f>
        <v>0.22799999999999998</v>
      </c>
    </row>
    <row r="83" spans="2:12" x14ac:dyDescent="0.25">
      <c r="B83" s="56"/>
      <c r="C83" s="33"/>
      <c r="D83" s="93" t="s">
        <v>42</v>
      </c>
      <c r="E83" s="92"/>
      <c r="F83" s="10">
        <v>65</v>
      </c>
      <c r="G83" s="4">
        <f t="shared" ref="G83:G85" si="2">F83/F$86</f>
        <v>0.26</v>
      </c>
      <c r="H83" s="60"/>
      <c r="I83" s="69"/>
      <c r="L83" s="1" t="s">
        <v>31</v>
      </c>
    </row>
    <row r="84" spans="2:12" x14ac:dyDescent="0.25">
      <c r="B84" s="56"/>
      <c r="C84" s="33"/>
      <c r="D84" s="7" t="s">
        <v>43</v>
      </c>
      <c r="E84" s="7" t="s">
        <v>47</v>
      </c>
      <c r="F84" s="25">
        <v>51</v>
      </c>
      <c r="G84" s="4">
        <f t="shared" si="2"/>
        <v>0.20399999999999999</v>
      </c>
      <c r="H84" s="60"/>
      <c r="I84" s="69"/>
    </row>
    <row r="85" spans="2:12" x14ac:dyDescent="0.25">
      <c r="B85" s="56"/>
      <c r="C85" s="33"/>
      <c r="D85" s="93" t="s">
        <v>44</v>
      </c>
      <c r="E85" s="92"/>
      <c r="F85" s="13">
        <v>12</v>
      </c>
      <c r="G85" s="4">
        <f t="shared" si="2"/>
        <v>4.8000000000000001E-2</v>
      </c>
      <c r="H85" s="60"/>
      <c r="I85" s="69"/>
    </row>
    <row r="86" spans="2:12" ht="13.5" thickBot="1" x14ac:dyDescent="0.3">
      <c r="B86" s="57"/>
      <c r="C86" s="58"/>
      <c r="D86" s="88" t="s">
        <v>0</v>
      </c>
      <c r="E86" s="89"/>
      <c r="F86" s="62">
        <f>SUM(F82:F85)</f>
        <v>250</v>
      </c>
      <c r="G86" s="62"/>
      <c r="H86" s="63"/>
      <c r="I86" s="42"/>
    </row>
    <row r="87" spans="2:12" x14ac:dyDescent="0.25">
      <c r="B87" s="74" t="s">
        <v>16</v>
      </c>
      <c r="C87" s="82" t="s">
        <v>6</v>
      </c>
      <c r="D87" s="19" t="s">
        <v>55</v>
      </c>
      <c r="E87" s="18" t="s">
        <v>47</v>
      </c>
      <c r="F87" s="17">
        <v>116</v>
      </c>
      <c r="G87" s="3">
        <f>F87/F$92</f>
        <v>0.36024844720496896</v>
      </c>
      <c r="H87" s="83">
        <f>F87-F88</f>
        <v>55</v>
      </c>
      <c r="I87" s="84">
        <f>G87-G88</f>
        <v>0.17080745341614909</v>
      </c>
    </row>
    <row r="88" spans="2:12" x14ac:dyDescent="0.25">
      <c r="B88" s="75"/>
      <c r="C88" s="77"/>
      <c r="D88" s="93" t="s">
        <v>56</v>
      </c>
      <c r="E88" s="92"/>
      <c r="F88" s="10">
        <v>61</v>
      </c>
      <c r="G88" s="4">
        <f>F88/F$92</f>
        <v>0.18944099378881987</v>
      </c>
      <c r="H88" s="60"/>
      <c r="I88" s="69"/>
    </row>
    <row r="89" spans="2:12" x14ac:dyDescent="0.25">
      <c r="B89" s="75"/>
      <c r="C89" s="77"/>
      <c r="D89" s="93" t="s">
        <v>57</v>
      </c>
      <c r="E89" s="92"/>
      <c r="F89" s="25">
        <v>60</v>
      </c>
      <c r="G89" s="4">
        <f>F89/F$92</f>
        <v>0.18633540372670807</v>
      </c>
      <c r="H89" s="60"/>
      <c r="I89" s="69"/>
    </row>
    <row r="90" spans="2:12" x14ac:dyDescent="0.25">
      <c r="B90" s="75"/>
      <c r="C90" s="77"/>
      <c r="D90" s="20" t="s">
        <v>58</v>
      </c>
      <c r="E90" s="7" t="s">
        <v>46</v>
      </c>
      <c r="F90" s="10">
        <v>45</v>
      </c>
      <c r="G90" s="4">
        <f>F90/F$92</f>
        <v>0.13975155279503104</v>
      </c>
      <c r="H90" s="60"/>
      <c r="I90" s="69"/>
    </row>
    <row r="91" spans="2:12" x14ac:dyDescent="0.25">
      <c r="B91" s="75"/>
      <c r="C91" s="77"/>
      <c r="D91" s="93" t="s">
        <v>59</v>
      </c>
      <c r="E91" s="92"/>
      <c r="F91" s="10">
        <v>40</v>
      </c>
      <c r="G91" s="4">
        <f>F91/F$92</f>
        <v>0.12422360248447205</v>
      </c>
      <c r="H91" s="61"/>
      <c r="I91" s="69"/>
    </row>
    <row r="92" spans="2:12" x14ac:dyDescent="0.25">
      <c r="B92" s="75"/>
      <c r="C92" s="77"/>
      <c r="D92" s="87" t="s">
        <v>0</v>
      </c>
      <c r="E92" s="86"/>
      <c r="F92" s="34">
        <f>SUM(F87:F91)</f>
        <v>322</v>
      </c>
      <c r="G92" s="34"/>
      <c r="H92" s="61"/>
      <c r="I92" s="69"/>
    </row>
    <row r="93" spans="2:12" x14ac:dyDescent="0.25">
      <c r="B93" s="75"/>
      <c r="C93" s="77" t="s">
        <v>64</v>
      </c>
      <c r="D93" s="20" t="s">
        <v>58</v>
      </c>
      <c r="E93" s="7" t="s">
        <v>46</v>
      </c>
      <c r="F93" s="94" t="s">
        <v>108</v>
      </c>
      <c r="G93" s="97"/>
      <c r="H93" s="60">
        <v>199</v>
      </c>
      <c r="I93" s="69"/>
    </row>
    <row r="94" spans="2:12" x14ac:dyDescent="0.25">
      <c r="B94" s="75"/>
      <c r="C94" s="77"/>
      <c r="D94" s="87" t="s">
        <v>0</v>
      </c>
      <c r="E94" s="86"/>
      <c r="F94" s="34">
        <v>537</v>
      </c>
      <c r="G94" s="34"/>
      <c r="H94" s="61"/>
      <c r="I94" s="69"/>
    </row>
    <row r="95" spans="2:12" x14ac:dyDescent="0.25">
      <c r="B95" s="75"/>
      <c r="C95" s="77" t="s">
        <v>7</v>
      </c>
      <c r="D95" s="20" t="s">
        <v>60</v>
      </c>
      <c r="E95" s="7" t="s">
        <v>47</v>
      </c>
      <c r="F95" s="14">
        <v>258</v>
      </c>
      <c r="G95" s="4">
        <f>F95/F$99</f>
        <v>0.77014925373134324</v>
      </c>
      <c r="H95" s="60">
        <f>F95-F96</f>
        <v>206</v>
      </c>
      <c r="I95" s="69">
        <f>G95-G96</f>
        <v>0.61492537313432827</v>
      </c>
    </row>
    <row r="96" spans="2:12" x14ac:dyDescent="0.25">
      <c r="B96" s="75"/>
      <c r="C96" s="77"/>
      <c r="D96" s="93" t="s">
        <v>61</v>
      </c>
      <c r="E96" s="92"/>
      <c r="F96" s="10">
        <v>52</v>
      </c>
      <c r="G96" s="4">
        <f>F96/F$99</f>
        <v>0.15522388059701492</v>
      </c>
      <c r="H96" s="61"/>
      <c r="I96" s="69"/>
    </row>
    <row r="97" spans="2:9" x14ac:dyDescent="0.25">
      <c r="B97" s="75"/>
      <c r="C97" s="78"/>
      <c r="D97" s="93" t="s">
        <v>62</v>
      </c>
      <c r="E97" s="92"/>
      <c r="F97" s="22">
        <v>13</v>
      </c>
      <c r="G97" s="4">
        <f t="shared" ref="G97:G98" si="3">F97/F$99</f>
        <v>3.880597014925373E-2</v>
      </c>
      <c r="H97" s="63"/>
      <c r="I97" s="42"/>
    </row>
    <row r="98" spans="2:9" x14ac:dyDescent="0.25">
      <c r="B98" s="75"/>
      <c r="C98" s="78"/>
      <c r="D98" s="93" t="s">
        <v>63</v>
      </c>
      <c r="E98" s="92"/>
      <c r="F98" s="22">
        <v>12</v>
      </c>
      <c r="G98" s="4">
        <f t="shared" si="3"/>
        <v>3.5820895522388062E-2</v>
      </c>
      <c r="H98" s="63"/>
      <c r="I98" s="42"/>
    </row>
    <row r="99" spans="2:9" ht="13.5" thickBot="1" x14ac:dyDescent="0.3">
      <c r="B99" s="76"/>
      <c r="C99" s="79"/>
      <c r="D99" s="88" t="s">
        <v>0</v>
      </c>
      <c r="E99" s="89"/>
      <c r="F99" s="59">
        <f>SUM(F95:F98)</f>
        <v>335</v>
      </c>
      <c r="G99" s="59"/>
      <c r="H99" s="80"/>
      <c r="I99" s="81"/>
    </row>
  </sheetData>
  <sortState xmlns:xlrd2="http://schemas.microsoft.com/office/spreadsheetml/2017/richdata2" ref="D48:F57">
    <sortCondition descending="1" ref="F55:F61"/>
  </sortState>
  <mergeCells count="140">
    <mergeCell ref="F93:G93"/>
    <mergeCell ref="F34:G34"/>
    <mergeCell ref="F15:G15"/>
    <mergeCell ref="D14:I14"/>
    <mergeCell ref="F12:I12"/>
    <mergeCell ref="D10:E10"/>
    <mergeCell ref="D16:E16"/>
    <mergeCell ref="D17:E17"/>
    <mergeCell ref="D18:E18"/>
    <mergeCell ref="D19:E19"/>
    <mergeCell ref="D11:E11"/>
    <mergeCell ref="D5:E5"/>
    <mergeCell ref="D6:E6"/>
    <mergeCell ref="D7:E7"/>
    <mergeCell ref="D8:E8"/>
    <mergeCell ref="D9:E9"/>
    <mergeCell ref="D57:E57"/>
    <mergeCell ref="D50:E50"/>
    <mergeCell ref="F13:I13"/>
    <mergeCell ref="D48:E48"/>
    <mergeCell ref="D54:E54"/>
    <mergeCell ref="D34:E34"/>
    <mergeCell ref="D20:E20"/>
    <mergeCell ref="D21:E21"/>
    <mergeCell ref="D22:E22"/>
    <mergeCell ref="D23:E23"/>
    <mergeCell ref="D26:E26"/>
    <mergeCell ref="D27:E27"/>
    <mergeCell ref="D28:E28"/>
    <mergeCell ref="D52:E52"/>
    <mergeCell ref="D53:E53"/>
    <mergeCell ref="D55:E55"/>
    <mergeCell ref="D56:E56"/>
    <mergeCell ref="D38:E38"/>
    <mergeCell ref="D39:E39"/>
    <mergeCell ref="D51:E51"/>
    <mergeCell ref="D41:E41"/>
    <mergeCell ref="D42:E42"/>
    <mergeCell ref="D43:E43"/>
    <mergeCell ref="D45:E45"/>
    <mergeCell ref="D46:E46"/>
    <mergeCell ref="D29:E29"/>
    <mergeCell ref="D32:E32"/>
    <mergeCell ref="D33:E33"/>
    <mergeCell ref="D24:E24"/>
    <mergeCell ref="D91:E91"/>
    <mergeCell ref="D96:E96"/>
    <mergeCell ref="D97:E97"/>
    <mergeCell ref="D98:E98"/>
    <mergeCell ref="D99:E99"/>
    <mergeCell ref="D94:E94"/>
    <mergeCell ref="D92:E92"/>
    <mergeCell ref="D86:E86"/>
    <mergeCell ref="D2:E2"/>
    <mergeCell ref="D69:E69"/>
    <mergeCell ref="D71:E71"/>
    <mergeCell ref="D85:E85"/>
    <mergeCell ref="D82:E82"/>
    <mergeCell ref="D83:E83"/>
    <mergeCell ref="D77:E77"/>
    <mergeCell ref="D73:E73"/>
    <mergeCell ref="D74:E74"/>
    <mergeCell ref="D75:E75"/>
    <mergeCell ref="D76:E76"/>
    <mergeCell ref="D47:E47"/>
    <mergeCell ref="D58:E58"/>
    <mergeCell ref="D40:E40"/>
    <mergeCell ref="D37:E37"/>
    <mergeCell ref="B87:B99"/>
    <mergeCell ref="C93:C94"/>
    <mergeCell ref="H93:H94"/>
    <mergeCell ref="I93:I94"/>
    <mergeCell ref="F94:G94"/>
    <mergeCell ref="C95:C99"/>
    <mergeCell ref="H95:H99"/>
    <mergeCell ref="I95:I99"/>
    <mergeCell ref="F99:G99"/>
    <mergeCell ref="C87:C92"/>
    <mergeCell ref="H87:H92"/>
    <mergeCell ref="I87:I92"/>
    <mergeCell ref="F92:G92"/>
    <mergeCell ref="D88:E88"/>
    <mergeCell ref="D89:E89"/>
    <mergeCell ref="I68:I72"/>
    <mergeCell ref="I82:I86"/>
    <mergeCell ref="I73:I78"/>
    <mergeCell ref="F78:G78"/>
    <mergeCell ref="H79:H81"/>
    <mergeCell ref="I79:I81"/>
    <mergeCell ref="F81:G81"/>
    <mergeCell ref="H48:I58"/>
    <mergeCell ref="H35:H37"/>
    <mergeCell ref="I35:I37"/>
    <mergeCell ref="H59:H67"/>
    <mergeCell ref="I59:I67"/>
    <mergeCell ref="B3:B29"/>
    <mergeCell ref="C3:C11"/>
    <mergeCell ref="F11:G11"/>
    <mergeCell ref="F29:G29"/>
    <mergeCell ref="H3:I11"/>
    <mergeCell ref="B59:B86"/>
    <mergeCell ref="C59:C67"/>
    <mergeCell ref="F67:G67"/>
    <mergeCell ref="C68:C72"/>
    <mergeCell ref="H68:H72"/>
    <mergeCell ref="F86:G86"/>
    <mergeCell ref="C73:C78"/>
    <mergeCell ref="H73:H78"/>
    <mergeCell ref="F72:G72"/>
    <mergeCell ref="C82:C86"/>
    <mergeCell ref="H82:H86"/>
    <mergeCell ref="C79:C81"/>
    <mergeCell ref="D67:E67"/>
    <mergeCell ref="D72:E72"/>
    <mergeCell ref="D78:E78"/>
    <mergeCell ref="D81:E81"/>
    <mergeCell ref="B30:B58"/>
    <mergeCell ref="C38:C40"/>
    <mergeCell ref="H38:H40"/>
    <mergeCell ref="I38:I40"/>
    <mergeCell ref="F40:G40"/>
    <mergeCell ref="C41:C47"/>
    <mergeCell ref="H41:H47"/>
    <mergeCell ref="I41:I47"/>
    <mergeCell ref="F47:G47"/>
    <mergeCell ref="C48:C58"/>
    <mergeCell ref="F58:G58"/>
    <mergeCell ref="C35:C37"/>
    <mergeCell ref="F37:G37"/>
    <mergeCell ref="H2:I2"/>
    <mergeCell ref="C30:C33"/>
    <mergeCell ref="F33:G33"/>
    <mergeCell ref="C16:C24"/>
    <mergeCell ref="H16:H24"/>
    <mergeCell ref="I16:I24"/>
    <mergeCell ref="F24:G24"/>
    <mergeCell ref="C25:C29"/>
    <mergeCell ref="H25:H29"/>
    <mergeCell ref="I25:I29"/>
    <mergeCell ref="H30:I33"/>
  </mergeCells>
  <conditionalFormatting sqref="A2:D2 D67 B59:G59 D86 D78 D81 B3:G3 F24 C25:C28 C35 C48:D48 C14:D14 C95:C98 A87:I87 C93:E93 D94 D95:I95 D25:I25 F38:I38 F40 C42:C46 F41:I41 F47 A30:G30 D31:G31 D72 D35:E36 F35:I35 F37 D60:G66 C79:I80 C84:I84 C68:I68 F67 F72 F78 F81 F86 F2:H2 C70:I70 C69:D69 F69:I69 C71:D71 F71:I71 C85:D85 F85:I85 C82:D83 F82:I83 F73:I77 C73:D77 F88:I90 F89:G91 C88:D89 F96:G98 D96:D99 F99 D92 F58 D40 D37 D24 F29 C91:D91 C90:E90 D32:D33 F32:G32 F36:G36 F42:G43 C41:D41 D42:D43 F45:G46 D44:E44 C38:D39 F39:G39 F48:G57 D45:D48 D50:D58 D49:E49 C34:D34 D4:G4 F5:G10 D5:D11 F16:I23 C16:D23 D26:D29 F26:G28 A88:A99 H93:I93 F92:F94 F33:F34 H34:I34 A31:A86 C15:F15 H15:I15 A3:A29 C12:F13 F11 J3:J4 K4:L5 A1:L1 J2:L2 A100:L1048576 J5:L99 M1:XFD1048576">
    <cfRule type="cellIs" dxfId="21" priority="25" operator="equal">
      <formula>0</formula>
    </cfRule>
  </conditionalFormatting>
  <conditionalFormatting sqref="B59:G59 C67:D67 D86 D78 D81 B3:G3 F24 C25:C28 C14:D14 C95:C98 A87:I87 C93:E93 D94 D95:I95 D25:I25 F38:I38 F40 C42:C46 F41:I41 F47 A30:G30 C31:G31 D72 D35:E36 F35:I35 F37 C60:G66 C79:I80 C84:I84 C68:I68 F67 F72 F78 F81 F86 A2:D2 C70:I70 C69:D69 F69:I69 C71:D71 F71:I71 C85:D85 F85:I85 C82:D83 F82:I83 F73:I77 C73:D77 F88:I90 F89:G91 C88:D89 F96:G98 D96:D99 F99 D92 F58 D40 D37 D24 F29 C91:D91 C90:E90 F32:G32 C35:C37 F36:G36 F42:G43 C41:D41 D42:D43 D45:D47 F45:G46 D44:E44 C38:D39 F39:G39 F48:G57 C48:D48 C50:D58 C49:E49 C32:D34 C4:G4 F5:G10 F16:I23 C16:D23 D26:D29 F26:G28 A88:A99 H93:I93 F92:F94 F33:F34 H34:I34 A31:A86 C15:F15 H15:I15 A3:A29 C12:F13 C5:D11 F11 J3:J4 K4:L5 A1:L1 F2:L2 J5:L99 A100:L1048576 M1:XFD1048576">
    <cfRule type="cellIs" dxfId="20" priority="23" operator="equal">
      <formula>"I"</formula>
    </cfRule>
    <cfRule type="cellIs" dxfId="19" priority="24" operator="equal">
      <formula>"N"</formula>
    </cfRule>
  </conditionalFormatting>
  <conditionalFormatting sqref="H3">
    <cfRule type="cellIs" dxfId="18" priority="21" operator="equal">
      <formula>0</formula>
    </cfRule>
  </conditionalFormatting>
  <conditionalFormatting sqref="H3">
    <cfRule type="cellIs" dxfId="17" priority="19" operator="equal">
      <formula>"I"</formula>
    </cfRule>
    <cfRule type="cellIs" dxfId="16" priority="20" operator="equal">
      <formula>"N"</formula>
    </cfRule>
  </conditionalFormatting>
  <conditionalFormatting sqref="H48">
    <cfRule type="cellIs" dxfId="15" priority="18" operator="equal">
      <formula>0</formula>
    </cfRule>
  </conditionalFormatting>
  <conditionalFormatting sqref="H48">
    <cfRule type="cellIs" dxfId="14" priority="16" operator="equal">
      <formula>"I"</formula>
    </cfRule>
    <cfRule type="cellIs" dxfId="13" priority="17" operator="equal">
      <formula>"N"</formula>
    </cfRule>
  </conditionalFormatting>
  <conditionalFormatting sqref="H59:I59">
    <cfRule type="cellIs" dxfId="12" priority="15" operator="equal">
      <formula>0</formula>
    </cfRule>
  </conditionalFormatting>
  <conditionalFormatting sqref="H59:I59">
    <cfRule type="cellIs" dxfId="11" priority="13" operator="equal">
      <formula>"I"</formula>
    </cfRule>
    <cfRule type="cellIs" dxfId="10" priority="14" operator="equal">
      <formula>"N"</formula>
    </cfRule>
  </conditionalFormatting>
  <conditionalFormatting sqref="E1 E70 E86:E87 E72 E84 E78:E81 E93 E95 E59:E68 E35:E36 E25 E30:E31 E3:E4 E12:E13 E15 E100:E1048576">
    <cfRule type="cellIs" dxfId="9" priority="12" operator="equal">
      <formula>"I"</formula>
    </cfRule>
  </conditionalFormatting>
  <conditionalFormatting sqref="E70 E86:E87 E72 E84 E78:E81 E93 E95 E59:E68 E35:E36 E25 E30:E31 E1:E4 E12:E13 E15 E100:E1048576">
    <cfRule type="cellIs" dxfId="8" priority="11" operator="equal">
      <formula>"M"</formula>
    </cfRule>
  </conditionalFormatting>
  <conditionalFormatting sqref="E90">
    <cfRule type="cellIs" dxfId="7" priority="10" operator="equal">
      <formula>"I"</formula>
    </cfRule>
  </conditionalFormatting>
  <conditionalFormatting sqref="E90">
    <cfRule type="cellIs" dxfId="6" priority="9" operator="equal">
      <formula>"M"</formula>
    </cfRule>
  </conditionalFormatting>
  <conditionalFormatting sqref="E44">
    <cfRule type="cellIs" dxfId="5" priority="6" operator="equal">
      <formula>"I"</formula>
    </cfRule>
  </conditionalFormatting>
  <conditionalFormatting sqref="E44">
    <cfRule type="cellIs" dxfId="4" priority="5" operator="equal">
      <formula>"M"</formula>
    </cfRule>
  </conditionalFormatting>
  <conditionalFormatting sqref="E49">
    <cfRule type="cellIs" dxfId="3" priority="4" operator="equal">
      <formula>"I"</formula>
    </cfRule>
  </conditionalFormatting>
  <conditionalFormatting sqref="E49">
    <cfRule type="cellIs" dxfId="2" priority="3" operator="equal">
      <formula>"M"</formula>
    </cfRule>
  </conditionalFormatting>
  <conditionalFormatting sqref="K4:K5">
    <cfRule type="cellIs" dxfId="1" priority="2" operator="equal">
      <formula>"I"</formula>
    </cfRule>
  </conditionalFormatting>
  <conditionalFormatting sqref="K4:K5">
    <cfRule type="cellIs" dxfId="0" priority="1" operator="equal">
      <formula>"M"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Caprice</dc:creator>
  <cp:lastModifiedBy>Caprice</cp:lastModifiedBy>
  <cp:lastPrinted>2022-05-31T13:17:32Z</cp:lastPrinted>
  <dcterms:created xsi:type="dcterms:W3CDTF">2022-02-22T20:46:44Z</dcterms:created>
  <dcterms:modified xsi:type="dcterms:W3CDTF">2022-08-10T17:50:38Z</dcterms:modified>
</cp:coreProperties>
</file>